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840" windowHeight="12645"/>
  </bookViews>
  <sheets>
    <sheet name="основной" sheetId="1" r:id="rId1"/>
    <sheet name="юниоры" sheetId="2" r:id="rId2"/>
    <sheet name="юноши" sheetId="3" r:id="rId3"/>
  </sheets>
  <definedNames>
    <definedName name="_xlnm._FilterDatabase" localSheetId="0" hidden="1">основной!$E$1:$E$58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/>
  <c r="E9"/>
  <c r="F6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4"/>
  <c r="E13" i="3" l="1"/>
  <c r="E10"/>
  <c r="E7"/>
  <c r="E19"/>
  <c r="E18"/>
  <c r="E17"/>
  <c r="E16"/>
  <c r="E8"/>
  <c r="E6"/>
  <c r="A6" s="1"/>
  <c r="E5"/>
  <c r="E4"/>
  <c r="A20" l="1"/>
  <c r="A15"/>
  <c r="A11"/>
  <c r="A14"/>
  <c r="A9"/>
  <c r="A12"/>
  <c r="A4"/>
  <c r="A18"/>
  <c r="A13"/>
  <c r="A5"/>
  <c r="A17"/>
  <c r="A10"/>
  <c r="A16"/>
  <c r="A7"/>
  <c r="A8"/>
  <c r="A19"/>
  <c r="F47" i="1"/>
  <c r="F46"/>
  <c r="F45"/>
  <c r="F44"/>
  <c r="F43"/>
  <c r="F38"/>
  <c r="F35"/>
  <c r="F42"/>
  <c r="F34"/>
  <c r="F32"/>
  <c r="F41"/>
  <c r="F37"/>
  <c r="F30"/>
  <c r="F24"/>
  <c r="F27"/>
  <c r="F29"/>
  <c r="F26"/>
  <c r="F20"/>
  <c r="F8"/>
  <c r="F9"/>
  <c r="F4" l="1"/>
  <c r="F4" i="2" l="1"/>
  <c r="F15" i="1"/>
  <c r="F13"/>
  <c r="F5"/>
  <c r="F16"/>
  <c r="F17"/>
  <c r="F14"/>
  <c r="F10"/>
  <c r="F11"/>
  <c r="F12"/>
  <c r="A8" i="2" l="1"/>
  <c r="A4"/>
  <c r="A6"/>
  <c r="A12" l="1"/>
  <c r="A11"/>
  <c r="A10"/>
  <c r="A9"/>
  <c r="A7"/>
  <c r="A5"/>
</calcChain>
</file>

<file path=xl/sharedStrings.xml><?xml version="1.0" encoding="utf-8"?>
<sst xmlns="http://schemas.openxmlformats.org/spreadsheetml/2006/main" count="277" uniqueCount="115">
  <si>
    <t>место</t>
  </si>
  <si>
    <t>Всадник</t>
  </si>
  <si>
    <t>Фамилия, имя</t>
  </si>
  <si>
    <t>г.р.</t>
  </si>
  <si>
    <t>сп. раз-д</t>
  </si>
  <si>
    <t>Лошадь</t>
  </si>
  <si>
    <t>Кличка - г.р.</t>
  </si>
  <si>
    <t>БАЛЛЫ</t>
  </si>
  <si>
    <t>CCN4*S</t>
  </si>
  <si>
    <t>CCN3*S</t>
  </si>
  <si>
    <t>CCN2*S</t>
  </si>
  <si>
    <t>Иванова Марина</t>
  </si>
  <si>
    <t>мсмк</t>
  </si>
  <si>
    <t>ГОТИКА-09</t>
  </si>
  <si>
    <t>ДИОНИС-10</t>
  </si>
  <si>
    <t>БОДРЕЯ-10</t>
  </si>
  <si>
    <t>Воронько Роман</t>
  </si>
  <si>
    <t>ДЕВЛЕТ-10</t>
  </si>
  <si>
    <t>Фоминов Александр</t>
  </si>
  <si>
    <t>МАРТИНИ-06</t>
  </si>
  <si>
    <t>Крюкова Диана</t>
  </si>
  <si>
    <t xml:space="preserve">мс </t>
  </si>
  <si>
    <t>ГЛЕНВИЛЬ-11</t>
  </si>
  <si>
    <t>ФЕЗИРЬ-12</t>
  </si>
  <si>
    <t>Янковская Екатарина</t>
  </si>
  <si>
    <t>кмс</t>
  </si>
  <si>
    <t>ГИЛХОРД-07</t>
  </si>
  <si>
    <t>Катулькина Антонина</t>
  </si>
  <si>
    <t>ГРОЗА-12</t>
  </si>
  <si>
    <t>Шклянкова Анастасия</t>
  </si>
  <si>
    <t>мс</t>
  </si>
  <si>
    <t>ДЕКЕР-12</t>
  </si>
  <si>
    <t>ЗЕВС-13</t>
  </si>
  <si>
    <t>ГЕЛИОС-03</t>
  </si>
  <si>
    <t>ОЛДЕРМЕН-07</t>
  </si>
  <si>
    <t>Курильчик Виталий</t>
  </si>
  <si>
    <t>ДИАЛ АП-13</t>
  </si>
  <si>
    <t>ГИНХАН-09</t>
  </si>
  <si>
    <t>Лукьянов Алексей</t>
  </si>
  <si>
    <t>Бречко Алина</t>
  </si>
  <si>
    <t>СТРАТЕГИЯ-03</t>
  </si>
  <si>
    <t>Комарова Ольга</t>
  </si>
  <si>
    <t>ГЕКТА-11</t>
  </si>
  <si>
    <t>ИНДЖОЙ-11</t>
  </si>
  <si>
    <t>Зеленко Александр</t>
  </si>
  <si>
    <t>ФЛИКЕР-13</t>
  </si>
  <si>
    <t>Борищик Елизавета</t>
  </si>
  <si>
    <t>ПОМПАС-12</t>
  </si>
  <si>
    <t>Немцева Анна</t>
  </si>
  <si>
    <t>ВИОЛА-12</t>
  </si>
  <si>
    <t>ЗАДУМКА-13</t>
  </si>
  <si>
    <t>Глушакова Александра</t>
  </si>
  <si>
    <t>БРАСЛЕТ-13</t>
  </si>
  <si>
    <t>Анисин Илья</t>
  </si>
  <si>
    <t>ГОНКОНГ-14</t>
  </si>
  <si>
    <t>Савицкая Галина</t>
  </si>
  <si>
    <t>БАРСЕЛОНА-13</t>
  </si>
  <si>
    <t>Цыганкова Анна</t>
  </si>
  <si>
    <t>НОРД ПРИНЦ-12</t>
  </si>
  <si>
    <t>СЕРВЕР-11</t>
  </si>
  <si>
    <t>РУГА-12</t>
  </si>
  <si>
    <t>Богоявленская Алеся</t>
  </si>
  <si>
    <t>ЛАИСА-11</t>
  </si>
  <si>
    <t>Балабанович Полина</t>
  </si>
  <si>
    <t>ПОМЕРАНИЯ-11</t>
  </si>
  <si>
    <t>ГЛАМУР-14</t>
  </si>
  <si>
    <t>Лапшина Елизавета</t>
  </si>
  <si>
    <t>ЭЛЛАДА-11</t>
  </si>
  <si>
    <t>КАРДЕН-11</t>
  </si>
  <si>
    <t>Тракимайте Анастасия</t>
  </si>
  <si>
    <t>ЗАВЕЯ-11</t>
  </si>
  <si>
    <t>Василевская Маргарита</t>
  </si>
  <si>
    <t>ДЭНСИНГ ЭНДЖЕЛ-12</t>
  </si>
  <si>
    <t>Янковская Екатерина</t>
  </si>
  <si>
    <t>ОЛДЕРМЕН-10</t>
  </si>
  <si>
    <t>БРЕЧКО АЛИНА</t>
  </si>
  <si>
    <t>КЛЕОПАТРА-12</t>
  </si>
  <si>
    <t>Сушинская Валерия</t>
  </si>
  <si>
    <t>Мирошниченко Ксения</t>
  </si>
  <si>
    <t>Жур Анастасия</t>
  </si>
  <si>
    <t>Басалыга Наталья</t>
  </si>
  <si>
    <t>Соложенкова Ксения</t>
  </si>
  <si>
    <t>Луцевич Анастасия</t>
  </si>
  <si>
    <t>Михайловская Полина</t>
  </si>
  <si>
    <t xml:space="preserve"> </t>
  </si>
  <si>
    <t>ЧРБ в помещении (Ратомка) 11-15.02.2020</t>
  </si>
  <si>
    <t>ЧРБ в помещении (Ратомка) 
11-15.02.2020</t>
  </si>
  <si>
    <t>ЧРБ в помещении (Ратомка)    11-15.02.2020</t>
  </si>
  <si>
    <t>Доватор Ратомка 28.07-01.08.2020</t>
  </si>
  <si>
    <t>CCN2*L</t>
  </si>
  <si>
    <t>СТРАТЕГ-07</t>
  </si>
  <si>
    <t>Телепушкина Елена</t>
  </si>
  <si>
    <t>ЛИГОРНА-10</t>
  </si>
  <si>
    <t>ДРАГОНФЛАЙ-09</t>
  </si>
  <si>
    <t>БАЗИЛИКА-10</t>
  </si>
  <si>
    <t>Ягленко Елизавета</t>
  </si>
  <si>
    <t>ПСИХЕЯ-09</t>
  </si>
  <si>
    <t>БУЛТА-11</t>
  </si>
  <si>
    <t>ГОЛДЭН ВЕГАС-10</t>
  </si>
  <si>
    <t>ПРБ юноши (Ратомка) 
28.07-01.08.2020</t>
  </si>
  <si>
    <t>ПРБ юниоры (Ратомка) 28.07-01.08.2020</t>
  </si>
  <si>
    <t>ЧРБ Ратомка 26-30.08.2020</t>
  </si>
  <si>
    <t xml:space="preserve">   </t>
  </si>
  <si>
    <t>РС 07-10.10.2020</t>
  </si>
  <si>
    <t>CCN4*S+M3:O3M3:O42</t>
  </si>
  <si>
    <t>ЗАЛИВ-11</t>
  </si>
  <si>
    <t>ПЕРШИНГ-10</t>
  </si>
  <si>
    <t xml:space="preserve">Дунец Ангелина </t>
  </si>
  <si>
    <t>ФИНИСТ-14</t>
  </si>
  <si>
    <t>ГЛАЗУРЬ-10</t>
  </si>
  <si>
    <t>Азаренко Алиса</t>
  </si>
  <si>
    <t>РС Ратомка 07-10.10.2020</t>
  </si>
  <si>
    <t xml:space="preserve">Рейтинг юношей по троеборью </t>
  </si>
  <si>
    <t>Рейтинг юниоров по троеборью</t>
  </si>
  <si>
    <t xml:space="preserve">Основной рейтинг по троеборью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</si>
</sst>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FF8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/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0" fontId="0" fillId="2" borderId="11" xfId="0" applyFill="1" applyBorder="1"/>
    <xf numFmtId="0" fontId="0" fillId="0" borderId="22" xfId="0" applyBorder="1"/>
    <xf numFmtId="0" fontId="0" fillId="0" borderId="10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8" xfId="0" applyBorder="1"/>
    <xf numFmtId="0" fontId="0" fillId="0" borderId="29" xfId="0" applyBorder="1"/>
    <xf numFmtId="0" fontId="0" fillId="0" borderId="17" xfId="0" applyBorder="1"/>
    <xf numFmtId="0" fontId="1" fillId="0" borderId="17" xfId="0" applyFont="1" applyBorder="1"/>
    <xf numFmtId="0" fontId="1" fillId="0" borderId="18" xfId="0" applyFont="1" applyBorder="1"/>
    <xf numFmtId="0" fontId="1" fillId="0" borderId="11" xfId="0" applyFont="1" applyBorder="1"/>
    <xf numFmtId="0" fontId="0" fillId="0" borderId="30" xfId="0" applyBorder="1"/>
    <xf numFmtId="0" fontId="0" fillId="0" borderId="31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10" xfId="0" applyFont="1" applyBorder="1"/>
    <xf numFmtId="0" fontId="0" fillId="0" borderId="31" xfId="0" applyBorder="1" applyAlignment="1">
      <alignment horizontal="left"/>
    </xf>
    <xf numFmtId="0" fontId="0" fillId="0" borderId="33" xfId="0" applyBorder="1" applyAlignment="1">
      <alignment horizontal="center" vertical="center"/>
    </xf>
    <xf numFmtId="0" fontId="3" fillId="3" borderId="15" xfId="0" applyFont="1" applyFill="1" applyBorder="1"/>
    <xf numFmtId="0" fontId="3" fillId="3" borderId="1" xfId="0" applyFont="1" applyFill="1" applyBorder="1"/>
    <xf numFmtId="0" fontId="3" fillId="3" borderId="16" xfId="0" applyFont="1" applyFill="1" applyBorder="1"/>
    <xf numFmtId="0" fontId="3" fillId="3" borderId="18" xfId="0" applyFont="1" applyFill="1" applyBorder="1" applyAlignment="1">
      <alignment wrapText="1"/>
    </xf>
    <xf numFmtId="0" fontId="3" fillId="3" borderId="18" xfId="0" applyFont="1" applyFill="1" applyBorder="1"/>
    <xf numFmtId="0" fontId="3" fillId="2" borderId="18" xfId="0" applyFont="1" applyFill="1" applyBorder="1"/>
    <xf numFmtId="0" fontId="0" fillId="0" borderId="34" xfId="0" applyBorder="1"/>
    <xf numFmtId="0" fontId="0" fillId="3" borderId="15" xfId="0" applyFill="1" applyBorder="1"/>
    <xf numFmtId="0" fontId="0" fillId="3" borderId="1" xfId="0" applyFill="1" applyBorder="1"/>
    <xf numFmtId="0" fontId="0" fillId="3" borderId="16" xfId="0" applyFill="1" applyBorder="1"/>
    <xf numFmtId="0" fontId="0" fillId="3" borderId="18" xfId="0" applyFill="1" applyBorder="1"/>
    <xf numFmtId="0" fontId="0" fillId="3" borderId="0" xfId="0" applyFill="1"/>
    <xf numFmtId="0" fontId="4" fillId="2" borderId="18" xfId="0" applyFont="1" applyFill="1" applyBorder="1"/>
    <xf numFmtId="0" fontId="4" fillId="3" borderId="15" xfId="0" applyFont="1" applyFill="1" applyBorder="1"/>
    <xf numFmtId="0" fontId="4" fillId="3" borderId="1" xfId="0" applyFont="1" applyFill="1" applyBorder="1"/>
    <xf numFmtId="0" fontId="4" fillId="0" borderId="15" xfId="0" applyFont="1" applyBorder="1"/>
    <xf numFmtId="0" fontId="4" fillId="0" borderId="1" xfId="0" applyFont="1" applyBorder="1"/>
    <xf numFmtId="0" fontId="2" fillId="0" borderId="9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4" xfId="0" applyBorder="1"/>
    <xf numFmtId="0" fontId="0" fillId="2" borderId="24" xfId="0" applyFill="1" applyBorder="1"/>
    <xf numFmtId="0" fontId="0" fillId="0" borderId="39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0" xfId="0" applyBorder="1"/>
    <xf numFmtId="0" fontId="0" fillId="0" borderId="44" xfId="0" applyBorder="1"/>
    <xf numFmtId="0" fontId="0" fillId="0" borderId="45" xfId="0" applyBorder="1"/>
    <xf numFmtId="0" fontId="0" fillId="0" borderId="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 applyAlignment="1">
      <alignment horizontal="left"/>
    </xf>
    <xf numFmtId="0" fontId="0" fillId="2" borderId="10" xfId="0" applyFill="1" applyBorder="1"/>
    <xf numFmtId="0" fontId="4" fillId="0" borderId="16" xfId="0" applyFont="1" applyBorder="1"/>
    <xf numFmtId="0" fontId="4" fillId="3" borderId="16" xfId="0" applyFont="1" applyFill="1" applyBorder="1"/>
    <xf numFmtId="0" fontId="3" fillId="3" borderId="16" xfId="0" applyFont="1" applyFill="1" applyBorder="1" applyAlignment="1">
      <alignment horizontal="left"/>
    </xf>
    <xf numFmtId="0" fontId="3" fillId="3" borderId="34" xfId="0" applyFont="1" applyFill="1" applyBorder="1" applyAlignment="1">
      <alignment wrapText="1"/>
    </xf>
    <xf numFmtId="0" fontId="0" fillId="2" borderId="1" xfId="0" applyFill="1" applyBorder="1"/>
    <xf numFmtId="0" fontId="0" fillId="0" borderId="1" xfId="0" applyFill="1" applyBorder="1"/>
    <xf numFmtId="0" fontId="0" fillId="0" borderId="15" xfId="0" applyFill="1" applyBorder="1"/>
    <xf numFmtId="0" fontId="0" fillId="2" borderId="15" xfId="0" applyFill="1" applyBorder="1"/>
    <xf numFmtId="0" fontId="0" fillId="0" borderId="46" xfId="0" applyBorder="1"/>
    <xf numFmtId="0" fontId="0" fillId="0" borderId="1" xfId="0" applyBorder="1" applyAlignment="1">
      <alignment wrapText="1"/>
    </xf>
    <xf numFmtId="0" fontId="0" fillId="0" borderId="38" xfId="0" applyBorder="1" applyAlignment="1">
      <alignment wrapText="1"/>
    </xf>
    <xf numFmtId="0" fontId="1" fillId="0" borderId="16" xfId="0" applyFont="1" applyBorder="1"/>
    <xf numFmtId="0" fontId="0" fillId="0" borderId="47" xfId="0" applyBorder="1" applyAlignment="1">
      <alignment horizontal="left"/>
    </xf>
    <xf numFmtId="0" fontId="0" fillId="0" borderId="18" xfId="0" applyFill="1" applyBorder="1"/>
    <xf numFmtId="0" fontId="3" fillId="2" borderId="7" xfId="0" applyFont="1" applyFill="1" applyBorder="1"/>
    <xf numFmtId="0" fontId="0" fillId="0" borderId="48" xfId="0" applyBorder="1"/>
    <xf numFmtId="0" fontId="0" fillId="0" borderId="47" xfId="0" applyBorder="1"/>
    <xf numFmtId="0" fontId="0" fillId="0" borderId="52" xfId="0" applyBorder="1"/>
    <xf numFmtId="0" fontId="0" fillId="2" borderId="54" xfId="0" applyFill="1" applyBorder="1"/>
    <xf numFmtId="0" fontId="0" fillId="2" borderId="53" xfId="0" applyFill="1" applyBorder="1"/>
    <xf numFmtId="0" fontId="0" fillId="0" borderId="29" xfId="0" applyFill="1" applyBorder="1"/>
    <xf numFmtId="0" fontId="0" fillId="0" borderId="55" xfId="0" applyBorder="1"/>
    <xf numFmtId="0" fontId="0" fillId="0" borderId="54" xfId="0" applyBorder="1"/>
    <xf numFmtId="0" fontId="4" fillId="0" borderId="15" xfId="0" applyFont="1" applyFill="1" applyBorder="1"/>
    <xf numFmtId="0" fontId="0" fillId="0" borderId="46" xfId="0" applyFill="1" applyBorder="1"/>
    <xf numFmtId="0" fontId="0" fillId="0" borderId="51" xfId="0" applyFill="1" applyBorder="1"/>
    <xf numFmtId="0" fontId="3" fillId="3" borderId="56" xfId="0" applyFont="1" applyFill="1" applyBorder="1"/>
    <xf numFmtId="0" fontId="3" fillId="3" borderId="57" xfId="0" applyFont="1" applyFill="1" applyBorder="1"/>
    <xf numFmtId="0" fontId="0" fillId="0" borderId="57" xfId="0" applyBorder="1"/>
    <xf numFmtId="0" fontId="1" fillId="0" borderId="40" xfId="0" applyFont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42" xfId="0" applyFont="1" applyBorder="1" applyAlignment="1">
      <alignment horizontal="center" wrapText="1"/>
    </xf>
    <xf numFmtId="0" fontId="0" fillId="0" borderId="43" xfId="0" applyFont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2FF8F"/>
      <color rgb="FFFF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workbookViewId="0"/>
  </sheetViews>
  <sheetFormatPr defaultRowHeight="15"/>
  <cols>
    <col min="1" max="1" width="4.85546875" customWidth="1"/>
    <col min="2" max="2" width="22" customWidth="1"/>
    <col min="3" max="3" width="6.42578125" customWidth="1"/>
    <col min="5" max="5" width="16.85546875" customWidth="1"/>
    <col min="6" max="6" width="9.28515625" customWidth="1"/>
    <col min="7" max="7" width="10.28515625" customWidth="1"/>
    <col min="8" max="8" width="9.140625" customWidth="1"/>
    <col min="9" max="9" width="9.28515625" customWidth="1"/>
    <col min="10" max="15" width="9.140625" customWidth="1"/>
  </cols>
  <sheetData>
    <row r="1" spans="1:18" ht="15.75" thickBot="1">
      <c r="A1" t="s">
        <v>114</v>
      </c>
    </row>
    <row r="2" spans="1:18" ht="31.5" customHeight="1" thickBot="1">
      <c r="A2" s="122" t="s">
        <v>0</v>
      </c>
      <c r="B2" s="119" t="s">
        <v>1</v>
      </c>
      <c r="C2" s="120"/>
      <c r="D2" s="121"/>
      <c r="E2" s="16" t="s">
        <v>5</v>
      </c>
      <c r="F2" s="124" t="s">
        <v>7</v>
      </c>
      <c r="G2" s="126" t="s">
        <v>85</v>
      </c>
      <c r="H2" s="127"/>
      <c r="I2" s="127"/>
      <c r="J2" s="128" t="s">
        <v>88</v>
      </c>
      <c r="K2" s="129"/>
      <c r="L2" s="129"/>
      <c r="M2" s="113" t="s">
        <v>101</v>
      </c>
      <c r="N2" s="114"/>
      <c r="O2" s="115"/>
      <c r="P2" s="116" t="s">
        <v>103</v>
      </c>
      <c r="Q2" s="117"/>
      <c r="R2" s="118"/>
    </row>
    <row r="3" spans="1:18" ht="15.75" thickBot="1">
      <c r="A3" s="123"/>
      <c r="B3" s="12" t="s">
        <v>2</v>
      </c>
      <c r="C3" s="13" t="s">
        <v>3</v>
      </c>
      <c r="D3" s="14" t="s">
        <v>4</v>
      </c>
      <c r="E3" s="17" t="s">
        <v>6</v>
      </c>
      <c r="F3" s="125"/>
      <c r="G3" s="73" t="s">
        <v>8</v>
      </c>
      <c r="H3" s="73" t="s">
        <v>9</v>
      </c>
      <c r="I3" s="74" t="s">
        <v>10</v>
      </c>
      <c r="J3" s="73" t="s">
        <v>8</v>
      </c>
      <c r="K3" s="73" t="s">
        <v>9</v>
      </c>
      <c r="L3" s="74" t="s">
        <v>89</v>
      </c>
      <c r="M3" s="73" t="s">
        <v>104</v>
      </c>
      <c r="N3" s="73" t="s">
        <v>9</v>
      </c>
      <c r="O3" s="72" t="s">
        <v>89</v>
      </c>
      <c r="P3" s="73"/>
      <c r="Q3" s="73" t="s">
        <v>9</v>
      </c>
      <c r="R3" s="72" t="s">
        <v>10</v>
      </c>
    </row>
    <row r="4" spans="1:18" ht="15.75" thickBot="1">
      <c r="A4" s="78">
        <f>RANK(F4,F$4:F$58,0)</f>
        <v>1</v>
      </c>
      <c r="B4" s="69" t="s">
        <v>11</v>
      </c>
      <c r="C4" s="70">
        <v>1989</v>
      </c>
      <c r="D4" s="71" t="s">
        <v>12</v>
      </c>
      <c r="E4" s="22" t="s">
        <v>14</v>
      </c>
      <c r="F4" s="82">
        <f>36+41+71</f>
        <v>148</v>
      </c>
      <c r="G4" s="69">
        <v>36</v>
      </c>
      <c r="H4" s="70"/>
      <c r="I4" s="71"/>
      <c r="J4" s="69">
        <v>41</v>
      </c>
      <c r="K4" s="70"/>
      <c r="L4" s="71"/>
      <c r="M4" s="69">
        <v>71</v>
      </c>
      <c r="N4" s="70"/>
      <c r="O4" s="71"/>
      <c r="P4" s="69"/>
      <c r="Q4" s="70"/>
      <c r="R4" s="71"/>
    </row>
    <row r="5" spans="1:18" ht="15.75" thickBot="1">
      <c r="A5" s="78">
        <f t="shared" ref="A5:A58" si="0">RANK(F5,F$4:F$58,0)</f>
        <v>2</v>
      </c>
      <c r="B5" s="39" t="s">
        <v>18</v>
      </c>
      <c r="C5" s="40">
        <v>1984</v>
      </c>
      <c r="D5" s="41" t="s">
        <v>12</v>
      </c>
      <c r="E5" s="42" t="s">
        <v>19</v>
      </c>
      <c r="F5" s="44">
        <f>34+38+64</f>
        <v>136</v>
      </c>
      <c r="G5" s="39">
        <v>34</v>
      </c>
      <c r="H5" s="40"/>
      <c r="I5" s="41"/>
      <c r="J5" s="9">
        <v>38</v>
      </c>
      <c r="K5" s="1"/>
      <c r="L5" s="10"/>
      <c r="M5" s="9">
        <v>64</v>
      </c>
      <c r="N5" s="1"/>
      <c r="O5" s="10"/>
      <c r="P5" s="9"/>
      <c r="Q5" s="1"/>
      <c r="R5" s="10"/>
    </row>
    <row r="6" spans="1:18" ht="15.75" thickBot="1">
      <c r="A6" s="78">
        <f t="shared" si="0"/>
        <v>3</v>
      </c>
      <c r="B6" s="9" t="s">
        <v>29</v>
      </c>
      <c r="C6" s="1">
        <v>1999</v>
      </c>
      <c r="D6" s="10" t="s">
        <v>30</v>
      </c>
      <c r="E6" s="23" t="s">
        <v>47</v>
      </c>
      <c r="F6" s="19">
        <f>K6+N6+Q6+F25+R25</f>
        <v>94</v>
      </c>
      <c r="G6" s="9"/>
      <c r="H6" s="1"/>
      <c r="I6" s="10"/>
      <c r="J6" s="9"/>
      <c r="K6" s="1">
        <v>15</v>
      </c>
      <c r="L6" s="10"/>
      <c r="M6" s="9"/>
      <c r="N6" s="1">
        <v>41</v>
      </c>
      <c r="O6" s="10"/>
      <c r="P6" s="9"/>
      <c r="Q6" s="1">
        <v>21</v>
      </c>
      <c r="R6" s="10"/>
    </row>
    <row r="7" spans="1:18" ht="15.75" thickBot="1">
      <c r="A7" s="78">
        <f t="shared" si="0"/>
        <v>4</v>
      </c>
      <c r="B7" s="9" t="s">
        <v>41</v>
      </c>
      <c r="C7" s="1">
        <v>1982</v>
      </c>
      <c r="D7" s="10" t="s">
        <v>30</v>
      </c>
      <c r="E7" s="23" t="s">
        <v>42</v>
      </c>
      <c r="F7" s="19">
        <v>67</v>
      </c>
      <c r="G7" s="9"/>
      <c r="H7" s="1">
        <v>0</v>
      </c>
      <c r="I7" s="10"/>
      <c r="J7" s="9">
        <v>0</v>
      </c>
      <c r="K7" s="1"/>
      <c r="L7" s="10"/>
      <c r="M7" s="9">
        <v>67</v>
      </c>
      <c r="N7" s="1"/>
      <c r="O7" s="10"/>
      <c r="P7" s="9"/>
      <c r="Q7" s="1"/>
      <c r="R7" s="10"/>
    </row>
    <row r="8" spans="1:18" ht="15.75" thickBot="1">
      <c r="A8" s="78">
        <f t="shared" si="0"/>
        <v>4</v>
      </c>
      <c r="B8" s="39" t="s">
        <v>27</v>
      </c>
      <c r="C8" s="40">
        <v>1989</v>
      </c>
      <c r="D8" s="41" t="s">
        <v>25</v>
      </c>
      <c r="E8" s="42" t="s">
        <v>32</v>
      </c>
      <c r="F8" s="44">
        <f>H8+K8+O8+Q8</f>
        <v>67</v>
      </c>
      <c r="G8" s="39"/>
      <c r="H8" s="40">
        <v>16</v>
      </c>
      <c r="I8" s="41"/>
      <c r="J8" s="9"/>
      <c r="K8" s="1">
        <v>17</v>
      </c>
      <c r="L8" s="10"/>
      <c r="M8" s="9"/>
      <c r="N8" s="1"/>
      <c r="O8" s="10">
        <v>15</v>
      </c>
      <c r="P8" s="9"/>
      <c r="Q8" s="1">
        <v>19</v>
      </c>
      <c r="R8" s="10"/>
    </row>
    <row r="9" spans="1:18" ht="15.75" thickBot="1">
      <c r="A9" s="78">
        <f t="shared" si="0"/>
        <v>6</v>
      </c>
      <c r="B9" s="9" t="s">
        <v>11</v>
      </c>
      <c r="C9" s="1">
        <v>1989</v>
      </c>
      <c r="D9" s="10" t="s">
        <v>12</v>
      </c>
      <c r="E9" s="23" t="s">
        <v>13</v>
      </c>
      <c r="F9" s="19">
        <f>+G9+Q9</f>
        <v>59</v>
      </c>
      <c r="G9" s="9">
        <v>41</v>
      </c>
      <c r="H9" s="1"/>
      <c r="I9" s="10"/>
      <c r="J9" s="9"/>
      <c r="K9" s="1"/>
      <c r="L9" s="10"/>
      <c r="M9" s="9"/>
      <c r="N9" s="1"/>
      <c r="O9" s="10"/>
      <c r="P9" s="9"/>
      <c r="Q9" s="1">
        <v>18</v>
      </c>
      <c r="R9" s="10"/>
    </row>
    <row r="10" spans="1:18" ht="15.75" thickBot="1">
      <c r="A10" s="78">
        <f t="shared" si="0"/>
        <v>7</v>
      </c>
      <c r="B10" s="39" t="s">
        <v>18</v>
      </c>
      <c r="C10" s="40">
        <v>1984</v>
      </c>
      <c r="D10" s="41" t="s">
        <v>12</v>
      </c>
      <c r="E10" s="42" t="s">
        <v>43</v>
      </c>
      <c r="F10" s="44">
        <f>21+11+18</f>
        <v>50</v>
      </c>
      <c r="G10" s="39"/>
      <c r="H10" s="40"/>
      <c r="I10" s="41">
        <v>11</v>
      </c>
      <c r="J10" s="9"/>
      <c r="K10" s="1"/>
      <c r="L10" s="10">
        <v>21</v>
      </c>
      <c r="M10" s="9"/>
      <c r="N10" s="1"/>
      <c r="O10" s="10">
        <v>18</v>
      </c>
      <c r="P10" s="9"/>
      <c r="Q10" s="1"/>
      <c r="R10" s="10"/>
    </row>
    <row r="11" spans="1:18" ht="15.75" thickBot="1">
      <c r="A11" s="78">
        <f t="shared" si="0"/>
        <v>8</v>
      </c>
      <c r="B11" s="9" t="s">
        <v>41</v>
      </c>
      <c r="C11" s="1">
        <v>1982</v>
      </c>
      <c r="D11" s="10" t="s">
        <v>30</v>
      </c>
      <c r="E11" s="15" t="s">
        <v>50</v>
      </c>
      <c r="F11" s="19">
        <f>19+3+19</f>
        <v>41</v>
      </c>
      <c r="G11" s="9"/>
      <c r="H11" s="1"/>
      <c r="I11" s="10">
        <v>3</v>
      </c>
      <c r="J11" s="9"/>
      <c r="K11" s="1"/>
      <c r="L11" s="10">
        <v>19</v>
      </c>
      <c r="M11" s="9"/>
      <c r="N11" s="1"/>
      <c r="O11" s="10">
        <v>19</v>
      </c>
      <c r="P11" s="9"/>
      <c r="Q11" s="1"/>
      <c r="R11" s="10"/>
    </row>
    <row r="12" spans="1:18" ht="15.75" thickBot="1">
      <c r="A12" s="78">
        <f t="shared" si="0"/>
        <v>9</v>
      </c>
      <c r="B12" s="39" t="s">
        <v>18</v>
      </c>
      <c r="C12" s="40">
        <v>1984</v>
      </c>
      <c r="D12" s="41" t="s">
        <v>12</v>
      </c>
      <c r="E12" s="43" t="s">
        <v>68</v>
      </c>
      <c r="F12" s="44">
        <f>0+17+21</f>
        <v>38</v>
      </c>
      <c r="G12" s="39"/>
      <c r="H12" s="40"/>
      <c r="I12" s="41">
        <v>0</v>
      </c>
      <c r="J12" s="9"/>
      <c r="K12" s="1"/>
      <c r="L12" s="10">
        <v>17</v>
      </c>
      <c r="M12" s="9"/>
      <c r="N12" s="1"/>
      <c r="O12" s="10">
        <v>21</v>
      </c>
      <c r="P12" s="9"/>
      <c r="Q12" s="1"/>
      <c r="R12" s="10"/>
    </row>
    <row r="13" spans="1:18" ht="15.75" thickBot="1">
      <c r="A13" s="78">
        <f t="shared" si="0"/>
        <v>9</v>
      </c>
      <c r="B13" s="39" t="s">
        <v>16</v>
      </c>
      <c r="C13" s="40">
        <v>1990</v>
      </c>
      <c r="D13" s="41" t="s">
        <v>12</v>
      </c>
      <c r="E13" s="42" t="s">
        <v>17</v>
      </c>
      <c r="F13" s="44">
        <f>38+0</f>
        <v>38</v>
      </c>
      <c r="G13" s="39">
        <v>38</v>
      </c>
      <c r="H13" s="40"/>
      <c r="I13" s="41"/>
      <c r="J13" s="9">
        <v>0</v>
      </c>
      <c r="K13" s="1"/>
      <c r="L13" s="10"/>
      <c r="M13" s="9"/>
      <c r="N13" s="1"/>
      <c r="O13" s="10"/>
      <c r="P13" s="9"/>
      <c r="Q13" s="1"/>
      <c r="R13" s="10"/>
    </row>
    <row r="14" spans="1:18" ht="15.75" thickBot="1">
      <c r="A14" s="78">
        <f t="shared" si="0"/>
        <v>11</v>
      </c>
      <c r="B14" s="9" t="s">
        <v>77</v>
      </c>
      <c r="C14" s="1">
        <v>2002</v>
      </c>
      <c r="D14" s="10" t="s">
        <v>30</v>
      </c>
      <c r="E14" s="23" t="s">
        <v>22</v>
      </c>
      <c r="F14" s="19">
        <f>19+17</f>
        <v>36</v>
      </c>
      <c r="G14" s="9"/>
      <c r="H14" s="1"/>
      <c r="I14" s="10"/>
      <c r="J14" s="9"/>
      <c r="K14" s="1">
        <v>19</v>
      </c>
      <c r="L14" s="10"/>
      <c r="M14" s="9"/>
      <c r="N14" s="1"/>
      <c r="O14" s="10">
        <v>17</v>
      </c>
      <c r="P14" s="9"/>
      <c r="Q14" s="1"/>
      <c r="R14" s="10"/>
    </row>
    <row r="15" spans="1:18" ht="15.75" thickBot="1">
      <c r="A15" s="78">
        <f t="shared" si="0"/>
        <v>12</v>
      </c>
      <c r="B15" s="21" t="s">
        <v>11</v>
      </c>
      <c r="C15" s="1">
        <v>1989</v>
      </c>
      <c r="D15" s="10" t="s">
        <v>12</v>
      </c>
      <c r="E15" s="24" t="s">
        <v>15</v>
      </c>
      <c r="F15" s="19">
        <f>0+34</f>
        <v>34</v>
      </c>
      <c r="G15" s="9">
        <v>0</v>
      </c>
      <c r="H15" s="1"/>
      <c r="I15" s="10"/>
      <c r="J15" s="9">
        <v>34</v>
      </c>
      <c r="K15" s="1"/>
      <c r="L15" s="10"/>
      <c r="M15" s="9"/>
      <c r="N15" s="1"/>
      <c r="O15" s="10"/>
      <c r="P15" s="9"/>
      <c r="Q15" s="1"/>
      <c r="R15" s="10"/>
    </row>
    <row r="16" spans="1:18" ht="15.75" thickBot="1">
      <c r="A16" s="78">
        <f t="shared" si="0"/>
        <v>13</v>
      </c>
      <c r="B16" s="9" t="s">
        <v>77</v>
      </c>
      <c r="C16" s="1">
        <v>2002</v>
      </c>
      <c r="D16" s="10" t="s">
        <v>30</v>
      </c>
      <c r="E16" s="23" t="s">
        <v>23</v>
      </c>
      <c r="F16" s="19">
        <f>18+13</f>
        <v>31</v>
      </c>
      <c r="G16" s="9"/>
      <c r="H16" s="1"/>
      <c r="I16" s="10"/>
      <c r="J16" s="9"/>
      <c r="K16" s="1"/>
      <c r="L16" s="10">
        <v>18</v>
      </c>
      <c r="M16" s="9"/>
      <c r="N16" s="1"/>
      <c r="O16" s="10">
        <v>13</v>
      </c>
      <c r="P16" s="9"/>
      <c r="Q16" s="1"/>
      <c r="R16" s="10"/>
    </row>
    <row r="17" spans="1:18" ht="15.75" thickBot="1">
      <c r="A17" s="78">
        <f t="shared" si="0"/>
        <v>14</v>
      </c>
      <c r="B17" s="9" t="s">
        <v>48</v>
      </c>
      <c r="C17" s="1">
        <v>1994</v>
      </c>
      <c r="D17" s="10" t="s">
        <v>12</v>
      </c>
      <c r="E17" s="15" t="s">
        <v>49</v>
      </c>
      <c r="F17" s="19">
        <f>5+16</f>
        <v>21</v>
      </c>
      <c r="G17" s="9"/>
      <c r="H17" s="1"/>
      <c r="I17" s="10">
        <v>5</v>
      </c>
      <c r="J17" s="9"/>
      <c r="K17" s="1"/>
      <c r="L17" s="10"/>
      <c r="M17" s="9"/>
      <c r="N17" s="1"/>
      <c r="O17" s="10">
        <v>16</v>
      </c>
      <c r="P17" s="9"/>
      <c r="Q17" s="1"/>
      <c r="R17" s="10"/>
    </row>
    <row r="18" spans="1:18" ht="15.75" thickBot="1">
      <c r="A18" s="78">
        <f t="shared" si="0"/>
        <v>14</v>
      </c>
      <c r="B18" s="39" t="s">
        <v>20</v>
      </c>
      <c r="C18" s="40">
        <v>1998</v>
      </c>
      <c r="D18" s="41" t="s">
        <v>21</v>
      </c>
      <c r="E18" s="42" t="s">
        <v>23</v>
      </c>
      <c r="F18" s="44">
        <v>21</v>
      </c>
      <c r="G18" s="39"/>
      <c r="H18" s="40">
        <v>21</v>
      </c>
      <c r="I18" s="41"/>
      <c r="J18" s="9"/>
      <c r="K18" s="1"/>
      <c r="L18" s="10"/>
      <c r="M18" s="9"/>
      <c r="N18" s="1"/>
      <c r="O18" s="10"/>
      <c r="P18" s="9"/>
      <c r="Q18" s="1"/>
      <c r="R18" s="10"/>
    </row>
    <row r="19" spans="1:18" s="50" customFormat="1" ht="15.75" thickBot="1">
      <c r="A19" s="78">
        <f t="shared" si="0"/>
        <v>14</v>
      </c>
      <c r="B19" s="9" t="s">
        <v>35</v>
      </c>
      <c r="C19" s="1">
        <v>1985</v>
      </c>
      <c r="D19" s="10" t="s">
        <v>12</v>
      </c>
      <c r="E19" s="23" t="s">
        <v>36</v>
      </c>
      <c r="F19" s="19">
        <v>21</v>
      </c>
      <c r="G19" s="9"/>
      <c r="H19" s="1">
        <v>0</v>
      </c>
      <c r="I19" s="10"/>
      <c r="J19" s="9"/>
      <c r="K19" s="1" t="s">
        <v>102</v>
      </c>
      <c r="L19" s="10"/>
      <c r="M19" s="9"/>
      <c r="N19" s="1"/>
      <c r="O19" s="10"/>
      <c r="P19" s="9"/>
      <c r="Q19" s="1"/>
      <c r="R19" s="10"/>
    </row>
    <row r="20" spans="1:18" ht="15.75" thickBot="1">
      <c r="A20" s="78">
        <f t="shared" si="0"/>
        <v>17</v>
      </c>
      <c r="B20" s="9" t="s">
        <v>51</v>
      </c>
      <c r="C20" s="1">
        <v>1982</v>
      </c>
      <c r="D20" s="10" t="s">
        <v>12</v>
      </c>
      <c r="E20" s="15" t="s">
        <v>52</v>
      </c>
      <c r="F20" s="19">
        <f>I20+L20+R20</f>
        <v>20</v>
      </c>
      <c r="G20" s="9"/>
      <c r="H20" s="1"/>
      <c r="I20" s="10">
        <v>3</v>
      </c>
      <c r="J20" s="9"/>
      <c r="K20" s="1"/>
      <c r="L20" s="10">
        <v>12</v>
      </c>
      <c r="M20" s="46"/>
      <c r="N20" s="47"/>
      <c r="O20" s="48"/>
      <c r="P20" s="46"/>
      <c r="Q20" s="47"/>
      <c r="R20" s="48">
        <v>5</v>
      </c>
    </row>
    <row r="21" spans="1:18" ht="20.25" customHeight="1" thickBot="1">
      <c r="A21" s="78">
        <f t="shared" si="0"/>
        <v>18</v>
      </c>
      <c r="B21" s="39" t="s">
        <v>24</v>
      </c>
      <c r="C21" s="40">
        <v>2001</v>
      </c>
      <c r="D21" s="41" t="s">
        <v>25</v>
      </c>
      <c r="E21" s="42" t="s">
        <v>26</v>
      </c>
      <c r="F21" s="44">
        <v>19</v>
      </c>
      <c r="G21" s="39"/>
      <c r="H21" s="40">
        <v>19</v>
      </c>
      <c r="I21" s="41"/>
      <c r="J21" s="9"/>
      <c r="K21" s="1"/>
      <c r="L21" s="10"/>
      <c r="M21" s="9"/>
      <c r="N21" s="1"/>
      <c r="O21" s="10"/>
      <c r="P21" s="9"/>
      <c r="Q21" s="1"/>
      <c r="R21" s="10"/>
    </row>
    <row r="22" spans="1:18" s="50" customFormat="1" ht="15.75" thickBot="1">
      <c r="A22" s="78">
        <f t="shared" si="0"/>
        <v>19</v>
      </c>
      <c r="B22" s="39" t="s">
        <v>27</v>
      </c>
      <c r="C22" s="40">
        <v>1989</v>
      </c>
      <c r="D22" s="41" t="s">
        <v>25</v>
      </c>
      <c r="E22" s="42" t="s">
        <v>28</v>
      </c>
      <c r="F22" s="44">
        <v>18</v>
      </c>
      <c r="G22" s="39"/>
      <c r="H22" s="40">
        <v>18</v>
      </c>
      <c r="I22" s="41"/>
      <c r="J22" s="9"/>
      <c r="K22" s="1"/>
      <c r="L22" s="10" t="s">
        <v>84</v>
      </c>
      <c r="M22" s="9"/>
      <c r="N22" s="1"/>
      <c r="O22" s="10"/>
      <c r="P22" s="9"/>
      <c r="Q22" s="1"/>
      <c r="R22" s="10"/>
    </row>
    <row r="23" spans="1:18" ht="15.75" thickBot="1">
      <c r="A23" s="78">
        <f t="shared" si="0"/>
        <v>19</v>
      </c>
      <c r="B23" s="9" t="s">
        <v>39</v>
      </c>
      <c r="C23" s="1">
        <v>2001</v>
      </c>
      <c r="D23" s="10" t="s">
        <v>25</v>
      </c>
      <c r="E23" s="23" t="s">
        <v>90</v>
      </c>
      <c r="F23" s="19">
        <v>18</v>
      </c>
      <c r="G23" s="9"/>
      <c r="H23" s="1"/>
      <c r="I23" s="10"/>
      <c r="J23" s="9"/>
      <c r="K23" s="1">
        <v>18</v>
      </c>
      <c r="L23" s="10"/>
      <c r="M23" s="9"/>
      <c r="N23" s="1"/>
      <c r="O23" s="10"/>
      <c r="P23" s="9"/>
      <c r="Q23" s="1"/>
      <c r="R23" s="10"/>
    </row>
    <row r="24" spans="1:18" ht="15.75" thickBot="1">
      <c r="A24" s="78">
        <f t="shared" si="0"/>
        <v>19</v>
      </c>
      <c r="B24" s="9" t="s">
        <v>55</v>
      </c>
      <c r="C24" s="1">
        <v>1987</v>
      </c>
      <c r="D24" s="10" t="s">
        <v>30</v>
      </c>
      <c r="E24" s="23" t="s">
        <v>97</v>
      </c>
      <c r="F24" s="19">
        <f>L24+R24</f>
        <v>18</v>
      </c>
      <c r="G24" s="9"/>
      <c r="H24" s="1"/>
      <c r="I24" s="10"/>
      <c r="J24" s="9"/>
      <c r="K24" s="1"/>
      <c r="L24" s="10">
        <v>11</v>
      </c>
      <c r="M24" s="9"/>
      <c r="N24" s="1"/>
      <c r="O24" s="10"/>
      <c r="P24" s="9"/>
      <c r="Q24" s="1"/>
      <c r="R24" s="10">
        <v>7</v>
      </c>
    </row>
    <row r="25" spans="1:18" ht="15.75" thickBot="1">
      <c r="A25" s="78">
        <f t="shared" si="0"/>
        <v>22</v>
      </c>
      <c r="B25" s="39" t="s">
        <v>29</v>
      </c>
      <c r="C25" s="40">
        <v>1999</v>
      </c>
      <c r="D25" s="41" t="s">
        <v>30</v>
      </c>
      <c r="E25" s="42" t="s">
        <v>31</v>
      </c>
      <c r="F25" s="44">
        <v>17</v>
      </c>
      <c r="G25" s="39"/>
      <c r="H25" s="40">
        <v>17</v>
      </c>
      <c r="I25" s="41"/>
      <c r="J25" s="9"/>
      <c r="K25" s="1"/>
      <c r="L25" s="10"/>
      <c r="M25" s="46"/>
      <c r="N25" s="47"/>
      <c r="O25" s="48"/>
      <c r="P25" s="46"/>
      <c r="Q25" s="47"/>
      <c r="R25" s="48"/>
    </row>
    <row r="26" spans="1:18" ht="15.75" thickBot="1">
      <c r="A26" s="78">
        <f t="shared" si="0"/>
        <v>22</v>
      </c>
      <c r="B26" s="9" t="s">
        <v>55</v>
      </c>
      <c r="C26" s="1">
        <v>1987</v>
      </c>
      <c r="D26" s="10" t="s">
        <v>30</v>
      </c>
      <c r="E26" s="15" t="s">
        <v>56</v>
      </c>
      <c r="F26" s="51">
        <f>I26+L26+R26</f>
        <v>17</v>
      </c>
      <c r="G26" s="54"/>
      <c r="H26" s="55"/>
      <c r="I26" s="83">
        <v>3</v>
      </c>
      <c r="J26" s="9"/>
      <c r="K26" s="1"/>
      <c r="L26" s="10">
        <v>11</v>
      </c>
      <c r="M26" s="9"/>
      <c r="N26" s="1"/>
      <c r="O26" s="10"/>
      <c r="P26" s="9"/>
      <c r="Q26" s="1"/>
      <c r="R26" s="10">
        <v>3</v>
      </c>
    </row>
    <row r="27" spans="1:18" ht="15.75" thickBot="1">
      <c r="A27" s="78">
        <f t="shared" si="0"/>
        <v>22</v>
      </c>
      <c r="B27" s="9" t="s">
        <v>71</v>
      </c>
      <c r="C27" s="1">
        <v>2003</v>
      </c>
      <c r="D27" s="10" t="s">
        <v>25</v>
      </c>
      <c r="E27" s="15" t="s">
        <v>76</v>
      </c>
      <c r="F27" s="19">
        <f>O27+R27</f>
        <v>17</v>
      </c>
      <c r="G27" s="9"/>
      <c r="H27" s="1"/>
      <c r="I27" s="10">
        <v>0</v>
      </c>
      <c r="J27" s="9"/>
      <c r="K27" s="1"/>
      <c r="L27" s="10"/>
      <c r="M27" s="9"/>
      <c r="N27" s="1"/>
      <c r="O27" s="10">
        <v>11</v>
      </c>
      <c r="P27" s="9"/>
      <c r="Q27" s="1"/>
      <c r="R27" s="10">
        <v>6</v>
      </c>
    </row>
    <row r="28" spans="1:18" ht="15.75" thickBot="1">
      <c r="A28" s="78">
        <f t="shared" si="0"/>
        <v>25</v>
      </c>
      <c r="B28" s="9" t="s">
        <v>91</v>
      </c>
      <c r="C28" s="1">
        <v>1969</v>
      </c>
      <c r="D28" s="10" t="s">
        <v>12</v>
      </c>
      <c r="E28" s="23" t="s">
        <v>92</v>
      </c>
      <c r="F28" s="19">
        <v>16</v>
      </c>
      <c r="G28" s="9"/>
      <c r="H28" s="1"/>
      <c r="I28" s="10"/>
      <c r="J28" s="9"/>
      <c r="K28" s="1">
        <v>16</v>
      </c>
      <c r="L28" s="10"/>
      <c r="M28" s="9"/>
      <c r="N28" s="1"/>
      <c r="O28" s="10"/>
      <c r="P28" s="9"/>
      <c r="Q28" s="1"/>
      <c r="R28" s="10"/>
    </row>
    <row r="29" spans="1:18" ht="15.75" thickBot="1">
      <c r="A29" s="78">
        <f t="shared" si="0"/>
        <v>26</v>
      </c>
      <c r="B29" s="9" t="s">
        <v>82</v>
      </c>
      <c r="C29" s="1">
        <v>2004</v>
      </c>
      <c r="D29" s="10" t="s">
        <v>25</v>
      </c>
      <c r="E29" s="15" t="s">
        <v>64</v>
      </c>
      <c r="F29" s="19">
        <f>L29</f>
        <v>14</v>
      </c>
      <c r="G29" s="9"/>
      <c r="H29" s="1"/>
      <c r="I29" s="10"/>
      <c r="J29" s="9"/>
      <c r="K29" s="1"/>
      <c r="L29" s="10">
        <v>14</v>
      </c>
      <c r="M29" s="9"/>
      <c r="N29" s="1"/>
      <c r="O29" s="10"/>
      <c r="P29" s="9"/>
      <c r="Q29" s="1"/>
      <c r="R29" s="10"/>
    </row>
    <row r="30" spans="1:18" ht="15.75" thickBot="1">
      <c r="A30" s="78">
        <f t="shared" si="0"/>
        <v>26</v>
      </c>
      <c r="B30" s="9" t="s">
        <v>82</v>
      </c>
      <c r="C30" s="1">
        <v>2004</v>
      </c>
      <c r="D30" s="10" t="s">
        <v>25</v>
      </c>
      <c r="E30" s="15" t="s">
        <v>60</v>
      </c>
      <c r="F30" s="19">
        <f>O30+R30</f>
        <v>14</v>
      </c>
      <c r="G30" s="9"/>
      <c r="H30" s="1"/>
      <c r="I30" s="10"/>
      <c r="J30" s="9"/>
      <c r="K30" s="1"/>
      <c r="L30" s="10"/>
      <c r="M30" s="9"/>
      <c r="N30" s="1"/>
      <c r="O30" s="10">
        <v>11</v>
      </c>
      <c r="P30" s="9"/>
      <c r="Q30" s="1"/>
      <c r="R30" s="10">
        <v>3</v>
      </c>
    </row>
    <row r="31" spans="1:18" ht="15.75" thickBot="1">
      <c r="A31" s="78">
        <f t="shared" si="0"/>
        <v>28</v>
      </c>
      <c r="B31" s="9" t="s">
        <v>61</v>
      </c>
      <c r="C31" s="1">
        <v>2004</v>
      </c>
      <c r="D31" s="10" t="s">
        <v>25</v>
      </c>
      <c r="E31" s="15" t="s">
        <v>62</v>
      </c>
      <c r="F31" s="19">
        <v>11</v>
      </c>
      <c r="G31" s="9"/>
      <c r="H31" s="1"/>
      <c r="I31" s="10">
        <v>0</v>
      </c>
      <c r="J31" s="9"/>
      <c r="K31" s="1"/>
      <c r="L31" s="10">
        <v>11</v>
      </c>
      <c r="M31" s="9"/>
      <c r="N31" s="1"/>
      <c r="O31" s="10"/>
      <c r="P31" s="9"/>
      <c r="Q31" s="1"/>
      <c r="R31" s="10"/>
    </row>
    <row r="32" spans="1:18" ht="15.75" thickBot="1">
      <c r="A32" s="78">
        <f t="shared" si="0"/>
        <v>28</v>
      </c>
      <c r="B32" s="9" t="s">
        <v>63</v>
      </c>
      <c r="C32" s="1">
        <v>2003</v>
      </c>
      <c r="D32" s="10" t="s">
        <v>25</v>
      </c>
      <c r="E32" s="15" t="s">
        <v>93</v>
      </c>
      <c r="F32" s="19">
        <f>R32</f>
        <v>11</v>
      </c>
      <c r="G32" s="9"/>
      <c r="H32" s="1"/>
      <c r="I32" s="10"/>
      <c r="J32" s="9"/>
      <c r="K32" s="1"/>
      <c r="L32" s="10"/>
      <c r="M32" s="9"/>
      <c r="N32" s="1"/>
      <c r="O32" s="10"/>
      <c r="P32" s="9"/>
      <c r="Q32" s="1"/>
      <c r="R32" s="10">
        <v>11</v>
      </c>
    </row>
    <row r="33" spans="1:18" ht="15.75" thickBot="1">
      <c r="A33" s="78">
        <f t="shared" si="0"/>
        <v>30</v>
      </c>
      <c r="B33" s="9" t="s">
        <v>44</v>
      </c>
      <c r="C33" s="1">
        <v>1976</v>
      </c>
      <c r="D33" s="10" t="s">
        <v>12</v>
      </c>
      <c r="E33" s="23" t="s">
        <v>45</v>
      </c>
      <c r="F33" s="19">
        <v>9</v>
      </c>
      <c r="G33" s="9"/>
      <c r="H33" s="1"/>
      <c r="I33" s="10">
        <v>9</v>
      </c>
      <c r="J33" s="9"/>
      <c r="K33" s="1"/>
      <c r="L33" s="10"/>
      <c r="M33" s="9"/>
      <c r="N33" s="1"/>
      <c r="O33" s="10"/>
      <c r="P33" s="9"/>
      <c r="Q33" s="1"/>
      <c r="R33" s="10"/>
    </row>
    <row r="34" spans="1:18" ht="21.75" customHeight="1" thickBot="1">
      <c r="A34" s="78">
        <f t="shared" si="0"/>
        <v>30</v>
      </c>
      <c r="B34" s="9" t="s">
        <v>78</v>
      </c>
      <c r="C34" s="1">
        <v>2003</v>
      </c>
      <c r="D34" s="10" t="s">
        <v>25</v>
      </c>
      <c r="E34" s="23" t="s">
        <v>94</v>
      </c>
      <c r="F34" s="19">
        <f>R34</f>
        <v>9</v>
      </c>
      <c r="G34" s="9"/>
      <c r="H34" s="1"/>
      <c r="I34" s="10"/>
      <c r="J34" s="9"/>
      <c r="K34" s="1"/>
      <c r="L34" s="10"/>
      <c r="M34" s="9"/>
      <c r="N34" s="1"/>
      <c r="O34" s="10"/>
      <c r="P34" s="9"/>
      <c r="Q34" s="1"/>
      <c r="R34" s="10">
        <v>9</v>
      </c>
    </row>
    <row r="35" spans="1:18" ht="15.75" thickBot="1">
      <c r="A35" s="78">
        <f t="shared" si="0"/>
        <v>32</v>
      </c>
      <c r="B35" s="9" t="s">
        <v>79</v>
      </c>
      <c r="C35" s="1">
        <v>2004</v>
      </c>
      <c r="D35" s="10" t="s">
        <v>25</v>
      </c>
      <c r="E35" s="23" t="s">
        <v>96</v>
      </c>
      <c r="F35" s="19">
        <f>R35</f>
        <v>8</v>
      </c>
      <c r="G35" s="9"/>
      <c r="H35" s="1"/>
      <c r="I35" s="10"/>
      <c r="J35" s="9"/>
      <c r="K35" s="1"/>
      <c r="L35" s="10"/>
      <c r="M35" s="9"/>
      <c r="N35" s="1"/>
      <c r="O35" s="10"/>
      <c r="P35" s="9"/>
      <c r="Q35" s="1"/>
      <c r="R35" s="10">
        <v>8</v>
      </c>
    </row>
    <row r="36" spans="1:18" ht="15.75" thickBot="1">
      <c r="A36" s="78">
        <f t="shared" si="0"/>
        <v>33</v>
      </c>
      <c r="B36" s="9" t="s">
        <v>46</v>
      </c>
      <c r="C36" s="1">
        <v>2002</v>
      </c>
      <c r="D36" s="10" t="s">
        <v>30</v>
      </c>
      <c r="E36" s="23" t="s">
        <v>47</v>
      </c>
      <c r="F36" s="19">
        <v>7</v>
      </c>
      <c r="G36" s="9"/>
      <c r="H36" s="1"/>
      <c r="I36" s="10">
        <v>7</v>
      </c>
      <c r="J36" s="9"/>
      <c r="K36" s="1"/>
      <c r="L36" s="10"/>
      <c r="M36" s="9"/>
      <c r="N36" s="1"/>
      <c r="O36" s="10"/>
      <c r="P36" s="9"/>
      <c r="Q36" s="1"/>
      <c r="R36" s="10"/>
    </row>
    <row r="37" spans="1:18" ht="15.75" thickBot="1">
      <c r="A37" s="78">
        <f t="shared" si="0"/>
        <v>34</v>
      </c>
      <c r="B37" s="9" t="s">
        <v>57</v>
      </c>
      <c r="C37" s="1">
        <v>1999</v>
      </c>
      <c r="D37" s="10" t="s">
        <v>25</v>
      </c>
      <c r="E37" s="15" t="s">
        <v>58</v>
      </c>
      <c r="F37" s="51">
        <f>I37+R37</f>
        <v>6</v>
      </c>
      <c r="G37" s="54"/>
      <c r="H37" s="55"/>
      <c r="I37" s="83">
        <v>3</v>
      </c>
      <c r="J37" s="9"/>
      <c r="K37" s="1"/>
      <c r="L37" s="10"/>
      <c r="M37" s="9"/>
      <c r="N37" s="1"/>
      <c r="O37" s="10"/>
      <c r="P37" s="9"/>
      <c r="Q37" s="1"/>
      <c r="R37" s="10">
        <v>3</v>
      </c>
    </row>
    <row r="38" spans="1:18" ht="15.75" thickBot="1">
      <c r="A38" s="78">
        <f t="shared" si="0"/>
        <v>35</v>
      </c>
      <c r="B38" s="39" t="s">
        <v>81</v>
      </c>
      <c r="C38" s="40">
        <v>2005</v>
      </c>
      <c r="D38" s="85">
        <v>1</v>
      </c>
      <c r="E38" s="42" t="s">
        <v>105</v>
      </c>
      <c r="F38" s="44">
        <f>R38</f>
        <v>4</v>
      </c>
      <c r="G38" s="9"/>
      <c r="H38" s="1"/>
      <c r="I38" s="94"/>
      <c r="J38" s="9"/>
      <c r="K38" s="1"/>
      <c r="L38" s="10"/>
      <c r="M38" s="9"/>
      <c r="N38" s="1"/>
      <c r="O38" s="10"/>
      <c r="P38" s="9"/>
      <c r="Q38" s="1"/>
      <c r="R38" s="10">
        <v>4</v>
      </c>
    </row>
    <row r="39" spans="1:18" ht="15.75" thickBot="1">
      <c r="A39" s="78">
        <f t="shared" si="0"/>
        <v>36</v>
      </c>
      <c r="B39" s="46" t="s">
        <v>53</v>
      </c>
      <c r="C39" s="47">
        <v>1988</v>
      </c>
      <c r="D39" s="48" t="s">
        <v>12</v>
      </c>
      <c r="E39" s="49" t="s">
        <v>54</v>
      </c>
      <c r="F39" s="51">
        <v>3</v>
      </c>
      <c r="G39" s="52"/>
      <c r="H39" s="53"/>
      <c r="I39" s="84">
        <v>3</v>
      </c>
      <c r="J39" s="46"/>
      <c r="K39" s="47"/>
      <c r="L39" s="48"/>
      <c r="M39" s="9"/>
      <c r="N39" s="1"/>
      <c r="O39" s="10"/>
      <c r="P39" s="9"/>
      <c r="Q39" s="1"/>
      <c r="R39" s="10"/>
    </row>
    <row r="40" spans="1:18" ht="15.75" thickBot="1">
      <c r="A40" s="78">
        <f t="shared" si="0"/>
        <v>36</v>
      </c>
      <c r="B40" s="46" t="s">
        <v>53</v>
      </c>
      <c r="C40" s="47">
        <v>1988</v>
      </c>
      <c r="D40" s="48" t="s">
        <v>12</v>
      </c>
      <c r="E40" s="49" t="s">
        <v>59</v>
      </c>
      <c r="F40" s="51">
        <v>3</v>
      </c>
      <c r="G40" s="52"/>
      <c r="H40" s="53"/>
      <c r="I40" s="84">
        <v>3</v>
      </c>
      <c r="J40" s="46"/>
      <c r="K40" s="47"/>
      <c r="L40" s="48"/>
      <c r="M40" s="9"/>
      <c r="N40" s="1"/>
      <c r="O40" s="10"/>
      <c r="P40" s="9"/>
      <c r="Q40" s="1"/>
      <c r="R40" s="10"/>
    </row>
    <row r="41" spans="1:18" ht="30.75" thickBot="1">
      <c r="A41" s="78">
        <f t="shared" si="0"/>
        <v>36</v>
      </c>
      <c r="B41" s="9" t="s">
        <v>11</v>
      </c>
      <c r="C41" s="1">
        <v>1989</v>
      </c>
      <c r="D41" s="10" t="s">
        <v>12</v>
      </c>
      <c r="E41" s="23" t="s">
        <v>98</v>
      </c>
      <c r="F41" s="19">
        <f t="shared" ref="F41:F47" si="1">R41</f>
        <v>3</v>
      </c>
      <c r="G41" s="9"/>
      <c r="H41" s="1"/>
      <c r="I41" s="10"/>
      <c r="J41" s="9"/>
      <c r="K41" s="1"/>
      <c r="L41" s="10"/>
      <c r="M41" s="9"/>
      <c r="N41" s="1"/>
      <c r="O41" s="10"/>
      <c r="P41" s="9"/>
      <c r="Q41" s="1"/>
      <c r="R41" s="10">
        <v>3</v>
      </c>
    </row>
    <row r="42" spans="1:18" ht="15.75" thickBot="1">
      <c r="A42" s="78">
        <f t="shared" si="0"/>
        <v>36</v>
      </c>
      <c r="B42" s="9" t="s">
        <v>95</v>
      </c>
      <c r="C42" s="1">
        <v>2003</v>
      </c>
      <c r="D42" s="10" t="s">
        <v>25</v>
      </c>
      <c r="E42" s="23" t="s">
        <v>34</v>
      </c>
      <c r="F42" s="19">
        <f t="shared" si="1"/>
        <v>3</v>
      </c>
      <c r="G42" s="9"/>
      <c r="H42" s="1"/>
      <c r="I42" s="10"/>
      <c r="J42" s="9"/>
      <c r="K42" s="1"/>
      <c r="L42" s="10"/>
      <c r="M42" s="9"/>
      <c r="N42" s="1"/>
      <c r="O42" s="10"/>
      <c r="P42" s="9"/>
      <c r="Q42" s="1"/>
      <c r="R42" s="10">
        <v>3</v>
      </c>
    </row>
    <row r="43" spans="1:18" ht="15.75" thickBot="1">
      <c r="A43" s="78">
        <f t="shared" si="0"/>
        <v>36</v>
      </c>
      <c r="B43" s="9" t="s">
        <v>83</v>
      </c>
      <c r="C43" s="1">
        <v>2003</v>
      </c>
      <c r="D43" s="10" t="s">
        <v>25</v>
      </c>
      <c r="E43" s="96" t="s">
        <v>106</v>
      </c>
      <c r="F43" s="19">
        <f t="shared" si="1"/>
        <v>3</v>
      </c>
      <c r="G43" s="9"/>
      <c r="H43" s="1"/>
      <c r="I43" s="94"/>
      <c r="J43" s="9"/>
      <c r="K43" s="1"/>
      <c r="L43" s="10"/>
      <c r="M43" s="9"/>
      <c r="N43" s="1"/>
      <c r="O43" s="10"/>
      <c r="P43" s="9"/>
      <c r="Q43" s="1"/>
      <c r="R43" s="10">
        <v>3</v>
      </c>
    </row>
    <row r="44" spans="1:18" ht="15.75" thickBot="1">
      <c r="A44" s="78">
        <f t="shared" si="0"/>
        <v>36</v>
      </c>
      <c r="B44" s="89" t="s">
        <v>107</v>
      </c>
      <c r="C44" s="88">
        <v>2004</v>
      </c>
      <c r="D44" s="10" t="s">
        <v>25</v>
      </c>
      <c r="E44" s="96" t="s">
        <v>31</v>
      </c>
      <c r="F44" s="19">
        <f t="shared" si="1"/>
        <v>3</v>
      </c>
      <c r="G44" s="9"/>
      <c r="H44" s="1"/>
      <c r="I44" s="94"/>
      <c r="J44" s="9"/>
      <c r="K44" s="1"/>
      <c r="L44" s="10"/>
      <c r="M44" s="9"/>
      <c r="N44" s="1"/>
      <c r="O44" s="10"/>
      <c r="P44" s="9"/>
      <c r="Q44" s="1"/>
      <c r="R44" s="10">
        <v>3</v>
      </c>
    </row>
    <row r="45" spans="1:18" ht="15.75" thickBot="1">
      <c r="A45" s="78">
        <f t="shared" si="0"/>
        <v>36</v>
      </c>
      <c r="B45" s="9" t="s">
        <v>39</v>
      </c>
      <c r="C45" s="1">
        <v>2001</v>
      </c>
      <c r="D45" s="10" t="s">
        <v>25</v>
      </c>
      <c r="E45" s="96" t="s">
        <v>108</v>
      </c>
      <c r="F45" s="19">
        <f t="shared" si="1"/>
        <v>3</v>
      </c>
      <c r="G45" s="9"/>
      <c r="H45" s="1"/>
      <c r="I45" s="94"/>
      <c r="J45" s="9"/>
      <c r="K45" s="1"/>
      <c r="L45" s="10"/>
      <c r="M45" s="9"/>
      <c r="N45" s="1"/>
      <c r="O45" s="10"/>
      <c r="P45" s="9"/>
      <c r="Q45" s="1"/>
      <c r="R45" s="10">
        <v>3</v>
      </c>
    </row>
    <row r="46" spans="1:18" ht="15.75" thickBot="1">
      <c r="A46" s="78">
        <f t="shared" si="0"/>
        <v>36</v>
      </c>
      <c r="B46" s="106" t="s">
        <v>69</v>
      </c>
      <c r="C46" s="88">
        <v>2004</v>
      </c>
      <c r="D46" s="10">
        <v>1</v>
      </c>
      <c r="E46" s="96" t="s">
        <v>109</v>
      </c>
      <c r="F46" s="19">
        <f t="shared" si="1"/>
        <v>3</v>
      </c>
      <c r="G46" s="9"/>
      <c r="H46" s="1"/>
      <c r="I46" s="94"/>
      <c r="J46" s="9"/>
      <c r="K46" s="1"/>
      <c r="L46" s="10"/>
      <c r="M46" s="9"/>
      <c r="N46" s="1"/>
      <c r="O46" s="10"/>
      <c r="P46" s="9"/>
      <c r="Q46" s="1"/>
      <c r="R46" s="10">
        <v>3</v>
      </c>
    </row>
    <row r="47" spans="1:18" ht="15.75" thickBot="1">
      <c r="A47" s="78">
        <f t="shared" si="0"/>
        <v>36</v>
      </c>
      <c r="B47" s="89" t="s">
        <v>110</v>
      </c>
      <c r="C47" s="88">
        <v>2004</v>
      </c>
      <c r="D47" s="10" t="s">
        <v>25</v>
      </c>
      <c r="E47" s="15" t="s">
        <v>70</v>
      </c>
      <c r="F47" s="19">
        <f t="shared" si="1"/>
        <v>3</v>
      </c>
      <c r="G47" s="9"/>
      <c r="H47" s="1"/>
      <c r="I47" s="94"/>
      <c r="J47" s="9"/>
      <c r="K47" s="1"/>
      <c r="L47" s="10"/>
      <c r="M47" s="9"/>
      <c r="N47" s="1"/>
      <c r="O47" s="10"/>
      <c r="P47" s="9"/>
      <c r="Q47" s="1"/>
      <c r="R47" s="10">
        <v>3</v>
      </c>
    </row>
    <row r="48" spans="1:18" ht="15.75" thickBot="1">
      <c r="A48" s="78">
        <f t="shared" si="0"/>
        <v>45</v>
      </c>
      <c r="B48" s="39" t="s">
        <v>63</v>
      </c>
      <c r="C48" s="40">
        <v>2003</v>
      </c>
      <c r="D48" s="41" t="s">
        <v>25</v>
      </c>
      <c r="E48" s="42" t="s">
        <v>31</v>
      </c>
      <c r="F48" s="44">
        <v>0</v>
      </c>
      <c r="G48" s="39"/>
      <c r="H48" s="40"/>
      <c r="I48" s="41"/>
      <c r="J48" s="9"/>
      <c r="K48" s="1"/>
      <c r="L48" s="10"/>
      <c r="M48" s="46"/>
      <c r="N48" s="47"/>
      <c r="O48" s="48">
        <v>0</v>
      </c>
      <c r="P48" s="46"/>
      <c r="Q48" s="47"/>
      <c r="R48" s="48"/>
    </row>
    <row r="49" spans="1:18" ht="15.75" thickBot="1">
      <c r="A49" s="78">
        <f t="shared" si="0"/>
        <v>45</v>
      </c>
      <c r="B49" s="9" t="s">
        <v>20</v>
      </c>
      <c r="C49" s="1">
        <v>1998</v>
      </c>
      <c r="D49" s="10" t="s">
        <v>21</v>
      </c>
      <c r="E49" s="23" t="s">
        <v>22</v>
      </c>
      <c r="F49" s="19">
        <v>0</v>
      </c>
      <c r="G49" s="9">
        <v>0</v>
      </c>
      <c r="H49" s="1"/>
      <c r="I49" s="10"/>
      <c r="J49" s="9"/>
      <c r="K49" s="1"/>
      <c r="L49" s="10"/>
      <c r="M49" s="9"/>
      <c r="N49" s="1"/>
      <c r="O49" s="10"/>
      <c r="P49" s="9"/>
      <c r="Q49" s="1"/>
      <c r="R49" s="10"/>
    </row>
    <row r="50" spans="1:18" ht="15.75" thickBot="1">
      <c r="A50" s="78">
        <f t="shared" si="0"/>
        <v>45</v>
      </c>
      <c r="B50" s="9" t="s">
        <v>38</v>
      </c>
      <c r="C50" s="1">
        <v>2001</v>
      </c>
      <c r="D50" s="10" t="s">
        <v>25</v>
      </c>
      <c r="E50" s="23" t="s">
        <v>33</v>
      </c>
      <c r="F50" s="90">
        <v>0</v>
      </c>
      <c r="G50" s="26"/>
      <c r="H50" s="1">
        <v>0</v>
      </c>
      <c r="I50" s="10"/>
      <c r="J50" s="9"/>
      <c r="K50" s="1"/>
      <c r="L50" s="10"/>
      <c r="M50" s="9"/>
      <c r="N50" s="1"/>
      <c r="O50" s="10"/>
      <c r="P50" s="9"/>
      <c r="Q50" s="1"/>
      <c r="R50" s="10"/>
    </row>
    <row r="51" spans="1:18" ht="15.75" thickBot="1">
      <c r="A51" s="78">
        <f t="shared" si="0"/>
        <v>45</v>
      </c>
      <c r="B51" s="26" t="s">
        <v>29</v>
      </c>
      <c r="C51" s="1">
        <v>1999</v>
      </c>
      <c r="D51" s="10" t="s">
        <v>30</v>
      </c>
      <c r="E51" s="93" t="s">
        <v>37</v>
      </c>
      <c r="F51" s="87">
        <v>0</v>
      </c>
      <c r="G51" s="26"/>
      <c r="H51" s="1">
        <v>0</v>
      </c>
      <c r="I51" s="10"/>
      <c r="J51" s="9"/>
      <c r="K51" s="1"/>
      <c r="L51" s="10"/>
      <c r="M51" s="9"/>
      <c r="N51" s="1"/>
      <c r="O51" s="10"/>
      <c r="P51" s="26"/>
      <c r="Q51" s="1"/>
      <c r="R51" s="10">
        <v>0</v>
      </c>
    </row>
    <row r="52" spans="1:18" ht="15.75" thickBot="1">
      <c r="A52" s="78">
        <f t="shared" si="0"/>
        <v>45</v>
      </c>
      <c r="B52" s="9" t="s">
        <v>39</v>
      </c>
      <c r="C52" s="1">
        <v>2001</v>
      </c>
      <c r="D52" s="1" t="s">
        <v>25</v>
      </c>
      <c r="E52" s="92" t="s">
        <v>40</v>
      </c>
      <c r="F52" s="87">
        <v>0</v>
      </c>
      <c r="G52" s="98"/>
      <c r="H52" s="64">
        <v>0</v>
      </c>
      <c r="I52" s="65"/>
      <c r="J52" s="98"/>
      <c r="K52" s="64"/>
      <c r="L52" s="65"/>
      <c r="M52" s="98"/>
      <c r="N52" s="64"/>
      <c r="O52" s="65"/>
      <c r="P52" s="26"/>
      <c r="Q52" s="1"/>
      <c r="R52" s="10"/>
    </row>
    <row r="53" spans="1:18" ht="15.75" thickBot="1">
      <c r="A53" s="78">
        <f t="shared" si="0"/>
        <v>45</v>
      </c>
      <c r="B53" s="9" t="s">
        <v>46</v>
      </c>
      <c r="C53" s="1">
        <v>2002</v>
      </c>
      <c r="D53" s="1" t="s">
        <v>30</v>
      </c>
      <c r="E53" s="1" t="s">
        <v>60</v>
      </c>
      <c r="F53" s="87">
        <v>0</v>
      </c>
      <c r="G53" s="26"/>
      <c r="H53" s="1"/>
      <c r="I53" s="10">
        <v>0</v>
      </c>
      <c r="J53" s="26"/>
      <c r="K53" s="1"/>
      <c r="L53" s="10"/>
      <c r="M53" s="26"/>
      <c r="N53" s="1"/>
      <c r="O53" s="10"/>
      <c r="P53" s="26"/>
      <c r="Q53" s="1"/>
      <c r="R53" s="10"/>
    </row>
    <row r="54" spans="1:18" ht="15.75" thickBot="1">
      <c r="A54" s="78">
        <f t="shared" si="0"/>
        <v>45</v>
      </c>
      <c r="B54" s="9" t="s">
        <v>63</v>
      </c>
      <c r="C54" s="1">
        <v>2003</v>
      </c>
      <c r="D54" s="1" t="s">
        <v>25</v>
      </c>
      <c r="E54" s="1" t="s">
        <v>64</v>
      </c>
      <c r="F54" s="87">
        <v>0</v>
      </c>
      <c r="G54" s="26"/>
      <c r="H54" s="1"/>
      <c r="I54" s="10">
        <v>0</v>
      </c>
      <c r="J54" s="26"/>
      <c r="K54" s="1"/>
      <c r="L54" s="10"/>
      <c r="M54" s="26"/>
      <c r="N54" s="1"/>
      <c r="O54" s="10"/>
      <c r="P54" s="26"/>
      <c r="Q54" s="1"/>
      <c r="R54" s="10"/>
    </row>
    <row r="55" spans="1:18" ht="15.75" thickBot="1">
      <c r="A55" s="78">
        <f t="shared" si="0"/>
        <v>45</v>
      </c>
      <c r="B55" s="9" t="s">
        <v>35</v>
      </c>
      <c r="C55" s="1">
        <v>1985</v>
      </c>
      <c r="D55" s="1" t="s">
        <v>12</v>
      </c>
      <c r="E55" s="1" t="s">
        <v>65</v>
      </c>
      <c r="F55" s="87">
        <v>0</v>
      </c>
      <c r="G55" s="26"/>
      <c r="H55" s="1"/>
      <c r="I55" s="10">
        <v>0</v>
      </c>
      <c r="J55" s="26"/>
      <c r="K55" s="1"/>
      <c r="L55" s="10"/>
      <c r="M55" s="26"/>
      <c r="N55" s="1"/>
      <c r="O55" s="10"/>
      <c r="P55" s="26"/>
      <c r="Q55" s="1"/>
      <c r="R55" s="10"/>
    </row>
    <row r="56" spans="1:18" ht="15.75" thickBot="1">
      <c r="A56" s="78">
        <f t="shared" si="0"/>
        <v>45</v>
      </c>
      <c r="B56" s="7" t="s">
        <v>66</v>
      </c>
      <c r="C56" s="2">
        <v>2005</v>
      </c>
      <c r="D56" s="8" t="s">
        <v>25</v>
      </c>
      <c r="E56" s="21" t="s">
        <v>67</v>
      </c>
      <c r="F56" s="87">
        <v>0</v>
      </c>
      <c r="G56" s="26"/>
      <c r="H56" s="1"/>
      <c r="I56" s="10">
        <v>0</v>
      </c>
      <c r="J56" s="26"/>
      <c r="K56" s="1"/>
      <c r="L56" s="10"/>
      <c r="M56" s="26"/>
      <c r="N56" s="1"/>
      <c r="O56" s="10"/>
      <c r="P56" s="26"/>
      <c r="Q56" s="1"/>
      <c r="R56" s="10"/>
    </row>
    <row r="57" spans="1:18" ht="15.75" thickBot="1">
      <c r="A57" s="78">
        <f t="shared" si="0"/>
        <v>45</v>
      </c>
      <c r="B57" s="9" t="s">
        <v>69</v>
      </c>
      <c r="C57" s="1">
        <v>2005</v>
      </c>
      <c r="D57" s="95">
        <v>1</v>
      </c>
      <c r="E57" s="21" t="s">
        <v>70</v>
      </c>
      <c r="F57" s="87">
        <v>0</v>
      </c>
      <c r="G57" s="1"/>
      <c r="H57" s="26"/>
      <c r="I57" s="10">
        <v>0</v>
      </c>
      <c r="J57" s="26"/>
      <c r="K57" s="1"/>
      <c r="L57" s="10"/>
      <c r="M57" s="26"/>
      <c r="N57" s="1"/>
      <c r="O57" s="10"/>
      <c r="P57" s="26"/>
      <c r="Q57" s="1"/>
      <c r="R57" s="10"/>
    </row>
    <row r="58" spans="1:18" ht="30.75" thickBot="1">
      <c r="A58" s="112">
        <f t="shared" si="0"/>
        <v>45</v>
      </c>
      <c r="B58" s="79" t="s">
        <v>16</v>
      </c>
      <c r="C58" s="80">
        <v>1990</v>
      </c>
      <c r="D58" s="81" t="s">
        <v>12</v>
      </c>
      <c r="E58" s="86" t="s">
        <v>72</v>
      </c>
      <c r="F58" s="97">
        <v>0</v>
      </c>
      <c r="G58" s="109"/>
      <c r="H58" s="80"/>
      <c r="I58" s="110">
        <v>0</v>
      </c>
      <c r="J58" s="100"/>
      <c r="K58" s="3"/>
      <c r="L58" s="4"/>
      <c r="M58" s="100"/>
      <c r="N58" s="100"/>
      <c r="O58" s="111"/>
      <c r="P58" s="100"/>
      <c r="Q58" s="3"/>
      <c r="R58" s="4"/>
    </row>
    <row r="59" spans="1:18">
      <c r="F59" s="91"/>
    </row>
  </sheetData>
  <sheetProtection password="CC59" sheet="1" formatCells="0" formatColumns="0" formatRows="0" insertColumns="0" insertRows="0" insertHyperlinks="0" deleteColumns="0" deleteRows="0" sort="0" autoFilter="0" pivotTables="0"/>
  <sortState ref="A4:R58">
    <sortCondition descending="1" ref="F4:F58"/>
  </sortState>
  <mergeCells count="7">
    <mergeCell ref="M2:O2"/>
    <mergeCell ref="P2:R2"/>
    <mergeCell ref="B2:D2"/>
    <mergeCell ref="A2:A3"/>
    <mergeCell ref="F2:F3"/>
    <mergeCell ref="G2:I2"/>
    <mergeCell ref="J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/>
  </sheetViews>
  <sheetFormatPr defaultRowHeight="15"/>
  <cols>
    <col min="1" max="1" width="4.85546875" customWidth="1"/>
    <col min="2" max="2" width="22.42578125" customWidth="1"/>
    <col min="3" max="4" width="9.85546875" customWidth="1"/>
    <col min="5" max="5" width="16.28515625" customWidth="1"/>
    <col min="7" max="7" width="10.7109375" customWidth="1"/>
    <col min="8" max="8" width="11.140625" customWidth="1"/>
  </cols>
  <sheetData>
    <row r="1" spans="1:10" ht="15.75" thickBot="1">
      <c r="A1" t="s">
        <v>113</v>
      </c>
      <c r="H1" s="11"/>
      <c r="I1" s="11"/>
      <c r="J1" s="11"/>
    </row>
    <row r="2" spans="1:10" ht="51" customHeight="1">
      <c r="A2" s="122" t="s">
        <v>0</v>
      </c>
      <c r="B2" s="119" t="s">
        <v>1</v>
      </c>
      <c r="C2" s="120"/>
      <c r="D2" s="121"/>
      <c r="E2" s="33" t="s">
        <v>5</v>
      </c>
      <c r="F2" s="130" t="s">
        <v>7</v>
      </c>
      <c r="G2" s="56" t="s">
        <v>87</v>
      </c>
      <c r="H2" s="77" t="s">
        <v>100</v>
      </c>
      <c r="I2" s="76" t="s">
        <v>101</v>
      </c>
      <c r="J2" s="76" t="s">
        <v>111</v>
      </c>
    </row>
    <row r="3" spans="1:10" ht="19.5" customHeight="1" thickBot="1">
      <c r="A3" s="123"/>
      <c r="B3" s="12" t="s">
        <v>2</v>
      </c>
      <c r="C3" s="13" t="s">
        <v>3</v>
      </c>
      <c r="D3" s="14" t="s">
        <v>4</v>
      </c>
      <c r="E3" s="34" t="s">
        <v>6</v>
      </c>
      <c r="F3" s="131"/>
      <c r="G3" s="57" t="s">
        <v>9</v>
      </c>
      <c r="H3" s="57" t="s">
        <v>9</v>
      </c>
      <c r="I3" s="35" t="s">
        <v>9</v>
      </c>
      <c r="J3" s="35" t="s">
        <v>9</v>
      </c>
    </row>
    <row r="4" spans="1:10">
      <c r="A4" s="28">
        <f t="shared" ref="A4:A12" si="0">RANK(F4,F$4:F$12,0)</f>
        <v>1</v>
      </c>
      <c r="B4" s="7" t="s">
        <v>29</v>
      </c>
      <c r="C4" s="2">
        <v>1999</v>
      </c>
      <c r="D4" s="8" t="s">
        <v>30</v>
      </c>
      <c r="E4" s="27" t="s">
        <v>47</v>
      </c>
      <c r="F4" s="18">
        <f>18+41</f>
        <v>59</v>
      </c>
      <c r="G4" s="60"/>
      <c r="H4" s="60">
        <v>18</v>
      </c>
      <c r="I4" s="27">
        <v>41</v>
      </c>
      <c r="J4" s="27">
        <v>21</v>
      </c>
    </row>
    <row r="5" spans="1:10">
      <c r="A5" s="29">
        <f t="shared" si="0"/>
        <v>2</v>
      </c>
      <c r="B5" s="9" t="s">
        <v>73</v>
      </c>
      <c r="C5" s="1">
        <v>2001</v>
      </c>
      <c r="D5" s="10" t="s">
        <v>25</v>
      </c>
      <c r="E5" s="15" t="s">
        <v>26</v>
      </c>
      <c r="F5" s="19">
        <v>21</v>
      </c>
      <c r="G5" s="61">
        <v>21</v>
      </c>
      <c r="H5" s="61"/>
      <c r="I5" s="15"/>
      <c r="J5" s="15"/>
    </row>
    <row r="6" spans="1:10">
      <c r="A6" s="29">
        <f t="shared" si="0"/>
        <v>2</v>
      </c>
      <c r="B6" s="9" t="s">
        <v>77</v>
      </c>
      <c r="C6" s="1">
        <v>2002</v>
      </c>
      <c r="D6" s="10" t="s">
        <v>30</v>
      </c>
      <c r="E6" s="15" t="s">
        <v>22</v>
      </c>
      <c r="F6" s="19">
        <v>21</v>
      </c>
      <c r="G6" s="61"/>
      <c r="H6" s="61">
        <v>21</v>
      </c>
      <c r="I6" s="15"/>
      <c r="J6" s="15"/>
    </row>
    <row r="7" spans="1:10">
      <c r="A7" s="29">
        <f t="shared" si="0"/>
        <v>4</v>
      </c>
      <c r="B7" s="9" t="s">
        <v>29</v>
      </c>
      <c r="C7" s="1">
        <v>1999</v>
      </c>
      <c r="D7" s="10" t="s">
        <v>30</v>
      </c>
      <c r="E7" s="15" t="s">
        <v>31</v>
      </c>
      <c r="F7" s="19">
        <v>19</v>
      </c>
      <c r="G7" s="61">
        <v>19</v>
      </c>
      <c r="H7" s="61"/>
      <c r="I7" s="15"/>
      <c r="J7" s="15"/>
    </row>
    <row r="8" spans="1:10">
      <c r="A8" s="29">
        <f t="shared" si="0"/>
        <v>4</v>
      </c>
      <c r="B8" s="9" t="s">
        <v>75</v>
      </c>
      <c r="C8" s="1">
        <v>2001</v>
      </c>
      <c r="D8" s="10" t="s">
        <v>25</v>
      </c>
      <c r="E8" s="15" t="s">
        <v>90</v>
      </c>
      <c r="F8" s="19">
        <v>19</v>
      </c>
      <c r="G8" s="61"/>
      <c r="H8" s="61">
        <v>19</v>
      </c>
      <c r="I8" s="15">
        <v>0</v>
      </c>
      <c r="J8" s="15">
        <v>0</v>
      </c>
    </row>
    <row r="9" spans="1:10">
      <c r="A9" s="62">
        <f t="shared" si="0"/>
        <v>6</v>
      </c>
      <c r="B9" s="25" t="s">
        <v>38</v>
      </c>
      <c r="C9" s="2">
        <v>2001</v>
      </c>
      <c r="D9" s="31" t="s">
        <v>25</v>
      </c>
      <c r="E9" s="66" t="s">
        <v>33</v>
      </c>
      <c r="F9" s="67">
        <v>0</v>
      </c>
      <c r="G9" s="68">
        <v>0</v>
      </c>
      <c r="H9" s="68"/>
      <c r="I9" s="15"/>
      <c r="J9" s="15"/>
    </row>
    <row r="10" spans="1:10">
      <c r="A10" s="62">
        <f t="shared" si="0"/>
        <v>6</v>
      </c>
      <c r="B10" s="63" t="s">
        <v>73</v>
      </c>
      <c r="C10" s="64">
        <v>2001</v>
      </c>
      <c r="D10" s="65" t="s">
        <v>25</v>
      </c>
      <c r="E10" s="66" t="s">
        <v>74</v>
      </c>
      <c r="F10" s="67">
        <v>0</v>
      </c>
      <c r="G10" s="68">
        <v>0</v>
      </c>
      <c r="H10" s="68"/>
      <c r="I10" s="15"/>
      <c r="J10" s="15"/>
    </row>
    <row r="11" spans="1:10">
      <c r="A11" s="62">
        <f t="shared" si="0"/>
        <v>6</v>
      </c>
      <c r="B11" s="63" t="s">
        <v>29</v>
      </c>
      <c r="C11" s="64">
        <v>1999</v>
      </c>
      <c r="D11" s="65" t="s">
        <v>30</v>
      </c>
      <c r="E11" s="66" t="s">
        <v>37</v>
      </c>
      <c r="F11" s="67">
        <v>0</v>
      </c>
      <c r="G11" s="68">
        <v>0</v>
      </c>
      <c r="H11" s="68"/>
      <c r="I11" s="15"/>
      <c r="J11" s="15">
        <v>0</v>
      </c>
    </row>
    <row r="12" spans="1:10" ht="15.75" thickBot="1">
      <c r="A12" s="30">
        <f t="shared" si="0"/>
        <v>6</v>
      </c>
      <c r="B12" s="5" t="s">
        <v>75</v>
      </c>
      <c r="C12" s="3">
        <v>2001</v>
      </c>
      <c r="D12" s="4" t="s">
        <v>25</v>
      </c>
      <c r="E12" s="6" t="s">
        <v>40</v>
      </c>
      <c r="F12" s="20">
        <v>0</v>
      </c>
      <c r="G12" s="45">
        <v>0</v>
      </c>
      <c r="H12" s="45"/>
      <c r="I12" s="6"/>
      <c r="J12" s="6"/>
    </row>
  </sheetData>
  <sheetProtection password="CC59" sheet="1" formatCells="0" formatColumns="0" formatRows="0" insertColumns="0" insertRows="0" insertHyperlinks="0" deleteColumns="0" deleteRows="0" sort="0" autoFilter="0" pivotTables="0"/>
  <sortState ref="B4:J12">
    <sortCondition descending="1" ref="F4:F12"/>
  </sortState>
  <mergeCells count="3">
    <mergeCell ref="A2:A3"/>
    <mergeCell ref="B2:D2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37" sqref="B37"/>
    </sheetView>
  </sheetViews>
  <sheetFormatPr defaultRowHeight="15"/>
  <cols>
    <col min="1" max="1" width="4.140625" customWidth="1"/>
    <col min="2" max="2" width="24.5703125" customWidth="1"/>
    <col min="3" max="3" width="9.42578125" customWidth="1"/>
    <col min="4" max="4" width="8.85546875" customWidth="1"/>
    <col min="6" max="6" width="10.7109375" customWidth="1"/>
    <col min="7" max="7" width="10" customWidth="1"/>
  </cols>
  <sheetData>
    <row r="1" spans="1:10" ht="15.75" thickBot="1">
      <c r="A1" t="s">
        <v>112</v>
      </c>
    </row>
    <row r="2" spans="1:10" ht="51" customHeight="1">
      <c r="A2" s="122" t="s">
        <v>0</v>
      </c>
      <c r="B2" s="119" t="s">
        <v>1</v>
      </c>
      <c r="C2" s="120"/>
      <c r="D2" s="132"/>
      <c r="E2" s="130" t="s">
        <v>7</v>
      </c>
      <c r="F2" s="56" t="s">
        <v>86</v>
      </c>
      <c r="G2" s="56" t="s">
        <v>99</v>
      </c>
      <c r="H2" s="76" t="s">
        <v>101</v>
      </c>
      <c r="I2" s="76" t="s">
        <v>111</v>
      </c>
      <c r="J2" s="75"/>
    </row>
    <row r="3" spans="1:10" ht="15.75" thickBot="1">
      <c r="A3" s="123"/>
      <c r="B3" s="12" t="s">
        <v>2</v>
      </c>
      <c r="C3" s="13" t="s">
        <v>3</v>
      </c>
      <c r="D3" s="38" t="s">
        <v>4</v>
      </c>
      <c r="E3" s="131"/>
      <c r="F3" s="57" t="s">
        <v>10</v>
      </c>
      <c r="G3" s="45" t="s">
        <v>89</v>
      </c>
      <c r="H3" s="6" t="s">
        <v>89</v>
      </c>
      <c r="I3" s="35" t="s">
        <v>10</v>
      </c>
      <c r="J3" s="11"/>
    </row>
    <row r="4" spans="1:10" ht="15.75" thickBot="1">
      <c r="A4" s="36">
        <f t="shared" ref="A4:A20" si="0">RANK(E4,E$4:E$20,0)</f>
        <v>1</v>
      </c>
      <c r="B4" s="25" t="s">
        <v>77</v>
      </c>
      <c r="C4" s="2">
        <v>2002</v>
      </c>
      <c r="D4" s="31" t="s">
        <v>30</v>
      </c>
      <c r="E4" s="18">
        <f>F4+G4+H4</f>
        <v>47</v>
      </c>
      <c r="F4" s="58">
        <v>9</v>
      </c>
      <c r="G4" s="60">
        <v>21</v>
      </c>
      <c r="H4" s="27">
        <v>17</v>
      </c>
      <c r="I4" s="27"/>
      <c r="J4" s="11"/>
    </row>
    <row r="5" spans="1:10" ht="15.75" thickBot="1">
      <c r="A5" s="36">
        <f t="shared" si="0"/>
        <v>2</v>
      </c>
      <c r="B5" s="26" t="s">
        <v>78</v>
      </c>
      <c r="C5" s="1">
        <v>2003</v>
      </c>
      <c r="D5" s="32" t="s">
        <v>25</v>
      </c>
      <c r="E5" s="19">
        <f>F5+G5+H5+I5</f>
        <v>46</v>
      </c>
      <c r="F5" s="59">
        <v>8</v>
      </c>
      <c r="G5" s="61">
        <v>17</v>
      </c>
      <c r="H5" s="15">
        <v>12</v>
      </c>
      <c r="I5" s="15">
        <v>9</v>
      </c>
      <c r="J5" s="11"/>
    </row>
    <row r="6" spans="1:10" ht="15.75" thickBot="1">
      <c r="A6" s="36">
        <f t="shared" si="0"/>
        <v>3</v>
      </c>
      <c r="B6" s="26" t="s">
        <v>82</v>
      </c>
      <c r="C6" s="1">
        <v>2004</v>
      </c>
      <c r="D6" s="32" t="s">
        <v>25</v>
      </c>
      <c r="E6" s="19">
        <f>G6+H6+I6</f>
        <v>32</v>
      </c>
      <c r="F6" s="59">
        <v>0</v>
      </c>
      <c r="G6" s="61">
        <v>18</v>
      </c>
      <c r="H6" s="15">
        <v>11</v>
      </c>
      <c r="I6" s="15">
        <v>3</v>
      </c>
      <c r="J6" s="11"/>
    </row>
    <row r="7" spans="1:10" ht="15.75" thickBot="1">
      <c r="A7" s="36">
        <f t="shared" si="0"/>
        <v>4</v>
      </c>
      <c r="B7" s="26" t="s">
        <v>71</v>
      </c>
      <c r="C7" s="1">
        <v>2003</v>
      </c>
      <c r="D7" s="32" t="s">
        <v>25</v>
      </c>
      <c r="E7" s="19">
        <f>G7+H7+I7</f>
        <v>31</v>
      </c>
      <c r="F7" s="59">
        <v>0</v>
      </c>
      <c r="G7" s="61">
        <v>14</v>
      </c>
      <c r="H7" s="15">
        <v>11</v>
      </c>
      <c r="I7" s="15">
        <v>6</v>
      </c>
      <c r="J7" s="11"/>
    </row>
    <row r="8" spans="1:10" ht="15.75" thickBot="1">
      <c r="A8" s="36">
        <f t="shared" si="0"/>
        <v>5</v>
      </c>
      <c r="B8" s="26" t="s">
        <v>95</v>
      </c>
      <c r="C8" s="1">
        <v>2003</v>
      </c>
      <c r="D8" s="32" t="s">
        <v>25</v>
      </c>
      <c r="E8" s="19">
        <f>G8+H8+I8</f>
        <v>30</v>
      </c>
      <c r="F8" s="59"/>
      <c r="G8" s="61">
        <v>16</v>
      </c>
      <c r="H8" s="15">
        <v>11</v>
      </c>
      <c r="I8" s="15">
        <v>3</v>
      </c>
      <c r="J8" s="11"/>
    </row>
    <row r="9" spans="1:10" ht="15.75" thickBot="1">
      <c r="A9" s="36">
        <f t="shared" si="0"/>
        <v>5</v>
      </c>
      <c r="B9" s="26" t="s">
        <v>63</v>
      </c>
      <c r="C9" s="1">
        <v>2003</v>
      </c>
      <c r="D9" s="32" t="s">
        <v>25</v>
      </c>
      <c r="E9" s="19">
        <f>G9+I9</f>
        <v>30</v>
      </c>
      <c r="F9" s="59">
        <v>0</v>
      </c>
      <c r="G9" s="61">
        <v>19</v>
      </c>
      <c r="H9" s="15">
        <v>0</v>
      </c>
      <c r="I9" s="15">
        <v>11</v>
      </c>
      <c r="J9" s="11"/>
    </row>
    <row r="10" spans="1:10" ht="15.75" thickBot="1">
      <c r="A10" s="36">
        <f t="shared" si="0"/>
        <v>7</v>
      </c>
      <c r="B10" s="26" t="s">
        <v>81</v>
      </c>
      <c r="C10" s="1">
        <v>2005</v>
      </c>
      <c r="D10" s="37">
        <v>1</v>
      </c>
      <c r="E10" s="19">
        <f>H10+I10</f>
        <v>18</v>
      </c>
      <c r="F10" s="59">
        <v>0</v>
      </c>
      <c r="G10" s="61">
        <v>0</v>
      </c>
      <c r="H10" s="15">
        <v>14</v>
      </c>
      <c r="I10" s="15">
        <v>4</v>
      </c>
      <c r="J10" s="11"/>
    </row>
    <row r="11" spans="1:10" ht="15.75" thickBot="1">
      <c r="A11" s="36">
        <f t="shared" si="0"/>
        <v>8</v>
      </c>
      <c r="B11" s="26" t="s">
        <v>61</v>
      </c>
      <c r="C11" s="1">
        <v>2004</v>
      </c>
      <c r="D11" s="32" t="s">
        <v>25</v>
      </c>
      <c r="E11" s="19">
        <v>15</v>
      </c>
      <c r="F11" s="59">
        <v>0</v>
      </c>
      <c r="G11" s="61">
        <v>15</v>
      </c>
      <c r="H11" s="15"/>
      <c r="I11" s="15">
        <v>0</v>
      </c>
      <c r="J11" s="11"/>
    </row>
    <row r="12" spans="1:10" ht="15.75" thickBot="1">
      <c r="A12" s="36">
        <f t="shared" si="0"/>
        <v>8</v>
      </c>
      <c r="B12" s="26" t="s">
        <v>79</v>
      </c>
      <c r="C12" s="1">
        <v>2004</v>
      </c>
      <c r="D12" s="32" t="s">
        <v>25</v>
      </c>
      <c r="E12" s="19">
        <f>F12+I12</f>
        <v>15</v>
      </c>
      <c r="F12" s="59">
        <v>7</v>
      </c>
      <c r="G12" s="61">
        <v>0</v>
      </c>
      <c r="H12" s="15"/>
      <c r="I12" s="15">
        <v>8</v>
      </c>
      <c r="J12" s="11"/>
    </row>
    <row r="13" spans="1:10" ht="15.75" thickBot="1">
      <c r="A13" s="36">
        <f t="shared" si="0"/>
        <v>10</v>
      </c>
      <c r="B13" s="26" t="s">
        <v>46</v>
      </c>
      <c r="C13" s="1">
        <v>2002</v>
      </c>
      <c r="D13" s="32" t="s">
        <v>30</v>
      </c>
      <c r="E13" s="19">
        <f>F13</f>
        <v>11</v>
      </c>
      <c r="F13" s="59">
        <v>11</v>
      </c>
      <c r="G13" s="61"/>
      <c r="H13" s="15"/>
      <c r="I13" s="15"/>
      <c r="J13" s="11"/>
    </row>
    <row r="14" spans="1:10" ht="15.75" thickBot="1">
      <c r="A14" s="36">
        <f t="shared" si="0"/>
        <v>11</v>
      </c>
      <c r="B14" s="26" t="s">
        <v>80</v>
      </c>
      <c r="C14" s="1">
        <v>2005</v>
      </c>
      <c r="D14" s="32" t="s">
        <v>25</v>
      </c>
      <c r="E14" s="19">
        <v>6</v>
      </c>
      <c r="F14" s="59">
        <v>6</v>
      </c>
      <c r="G14" s="61"/>
      <c r="H14" s="15"/>
      <c r="I14" s="15"/>
      <c r="J14" s="11"/>
    </row>
    <row r="15" spans="1:10" ht="15.75" hidden="1" thickBot="1">
      <c r="A15" s="36">
        <f t="shared" si="0"/>
        <v>16</v>
      </c>
      <c r="B15" s="26"/>
      <c r="C15" s="1"/>
      <c r="D15" s="32"/>
      <c r="E15" s="19"/>
      <c r="F15" s="59"/>
      <c r="G15" s="61"/>
      <c r="H15" s="15"/>
      <c r="I15" s="15"/>
      <c r="J15" s="11"/>
    </row>
    <row r="16" spans="1:10" ht="15.75" thickBot="1">
      <c r="A16" s="36">
        <f t="shared" si="0"/>
        <v>12</v>
      </c>
      <c r="B16" s="26" t="s">
        <v>69</v>
      </c>
      <c r="C16" s="1">
        <v>2005</v>
      </c>
      <c r="D16" s="37">
        <v>1</v>
      </c>
      <c r="E16" s="19">
        <f>I16</f>
        <v>3</v>
      </c>
      <c r="F16" s="59">
        <v>0</v>
      </c>
      <c r="G16" s="61"/>
      <c r="H16" s="15"/>
      <c r="I16" s="96">
        <v>3</v>
      </c>
      <c r="J16" s="11"/>
    </row>
    <row r="17" spans="1:10" ht="15.75" thickBot="1">
      <c r="A17" s="36">
        <f t="shared" si="0"/>
        <v>12</v>
      </c>
      <c r="B17" s="26" t="s">
        <v>83</v>
      </c>
      <c r="C17" s="1">
        <v>2003</v>
      </c>
      <c r="D17" s="32" t="s">
        <v>25</v>
      </c>
      <c r="E17" s="19">
        <f>I17</f>
        <v>3</v>
      </c>
      <c r="F17" s="59">
        <v>0</v>
      </c>
      <c r="G17" s="61">
        <v>0</v>
      </c>
      <c r="H17" s="15">
        <v>0</v>
      </c>
      <c r="I17" s="96">
        <v>3</v>
      </c>
      <c r="J17" s="11"/>
    </row>
    <row r="18" spans="1:10" ht="14.25" customHeight="1" thickBot="1">
      <c r="A18" s="36">
        <f t="shared" si="0"/>
        <v>12</v>
      </c>
      <c r="B18" s="107" t="s">
        <v>107</v>
      </c>
      <c r="C18" s="108">
        <v>2004</v>
      </c>
      <c r="D18" s="99" t="s">
        <v>25</v>
      </c>
      <c r="E18" s="67">
        <f>I18</f>
        <v>3</v>
      </c>
      <c r="F18" s="66"/>
      <c r="G18" s="66"/>
      <c r="H18" s="104"/>
      <c r="I18" s="66">
        <v>3</v>
      </c>
    </row>
    <row r="19" spans="1:10" ht="15.75" thickBot="1">
      <c r="A19" s="36">
        <f t="shared" si="0"/>
        <v>12</v>
      </c>
      <c r="B19" s="103" t="s">
        <v>110</v>
      </c>
      <c r="C19" s="88">
        <v>2004</v>
      </c>
      <c r="D19" s="10" t="s">
        <v>25</v>
      </c>
      <c r="E19" s="101">
        <f>I19</f>
        <v>3</v>
      </c>
      <c r="F19" s="15"/>
      <c r="G19" s="15"/>
      <c r="H19" s="105"/>
      <c r="I19" s="15">
        <v>3</v>
      </c>
    </row>
    <row r="20" spans="1:10">
      <c r="A20" s="36">
        <f t="shared" si="0"/>
        <v>16</v>
      </c>
      <c r="B20" s="26" t="s">
        <v>66</v>
      </c>
      <c r="C20" s="1">
        <v>2005</v>
      </c>
      <c r="D20" s="10" t="s">
        <v>25</v>
      </c>
      <c r="E20" s="101">
        <v>0</v>
      </c>
      <c r="F20" s="15">
        <v>0</v>
      </c>
      <c r="G20" s="15"/>
      <c r="H20" s="105"/>
      <c r="I20" s="15"/>
      <c r="J20" s="11"/>
    </row>
    <row r="21" spans="1:10" ht="15.75" thickBot="1">
      <c r="A21" s="4"/>
      <c r="B21" s="100"/>
      <c r="C21" s="3"/>
      <c r="D21" s="4"/>
      <c r="E21" s="102"/>
      <c r="F21" s="6"/>
      <c r="G21" s="100"/>
      <c r="H21" s="4"/>
      <c r="I21" s="6"/>
    </row>
  </sheetData>
  <sheetProtection password="CC59" sheet="1" formatCells="0" formatColumns="0" formatRows="0" insertColumns="0" insertRows="0" insertHyperlinks="0" deleteColumns="0" deleteRows="0" sort="0" autoFilter="0" pivotTables="0"/>
  <sortState ref="A4:J20">
    <sortCondition descending="1" ref="E4:E20"/>
  </sortState>
  <mergeCells count="3">
    <mergeCell ref="A2:A3"/>
    <mergeCell ref="B2:D2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основной</vt:lpstr>
      <vt:lpstr>юниоры</vt:lpstr>
      <vt:lpstr>юноши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2020-11-05T16:27:55Z</dcterms:modified>
</cp:coreProperties>
</file>